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866" firstSheet="1" activeTab="1"/>
  </bookViews>
  <sheets>
    <sheet name="สูตรF" sheetId="1" state="hidden" r:id="rId1"/>
    <sheet name="ปร.6" sheetId="2" r:id="rId2"/>
    <sheet name="ปร.5" sheetId="3" state="hidden" r:id="rId3"/>
    <sheet name="ปร.4" sheetId="4" r:id="rId4"/>
    <sheet name="ปร.4ครุภัณฑ์" sheetId="5" r:id="rId5"/>
  </sheets>
  <definedNames>
    <definedName name="_xlfn.BAHTTEXT" hidden="1">#NAME?</definedName>
    <definedName name="_xlnm.Print_Area" localSheetId="3">'ปร.4'!$A$1:$M$120</definedName>
    <definedName name="_xlnm.Print_Area" localSheetId="4">'ปร.4ครุภัณฑ์'!$A$1:$M$24</definedName>
    <definedName name="_xlnm.Print_Area" localSheetId="2">'ปร.5'!$A$1:$H$41</definedName>
    <definedName name="_xlnm.Print_Area" localSheetId="1">'ปร.6'!$A$1:$K$35</definedName>
    <definedName name="_xlnm.Print_Area" localSheetId="0">'สูตรF'!$A$1:$S$32</definedName>
    <definedName name="PRINT_AREA_MI" localSheetId="3">#REF!</definedName>
    <definedName name="PRINT_AREA_MI" localSheetId="4">#REF!</definedName>
    <definedName name="PRINT_AREA_MI">#REF!</definedName>
    <definedName name="_xlnm.Print_Titles" localSheetId="3">'ปร.4'!$1:$11</definedName>
    <definedName name="_xlnm.Print_Titles" localSheetId="4">'ปร.4ครุภัณฑ์'!$1:$11</definedName>
  </definedNames>
  <calcPr fullCalcOnLoad="1"/>
</workbook>
</file>

<file path=xl/sharedStrings.xml><?xml version="1.0" encoding="utf-8"?>
<sst xmlns="http://schemas.openxmlformats.org/spreadsheetml/2006/main" count="452" uniqueCount="236">
  <si>
    <t>รายการ</t>
  </si>
  <si>
    <t>หน่วย</t>
  </si>
  <si>
    <t>หมายเหตุ</t>
  </si>
  <si>
    <t xml:space="preserve">ลำดับที่ </t>
  </si>
  <si>
    <t>ลำดับที่</t>
  </si>
  <si>
    <t>ราคาวัสดุ</t>
  </si>
  <si>
    <t>บาท</t>
  </si>
  <si>
    <t>จำนวน</t>
  </si>
  <si>
    <t>เดือน</t>
  </si>
  <si>
    <t>พ.ศ.</t>
  </si>
  <si>
    <t>รวมเป็นค่าก่อสร้าง</t>
  </si>
  <si>
    <t>ตัวอักษร</t>
  </si>
  <si>
    <t>ตร.ม.            เฉลี่ยราคา ตร.ม.ละ</t>
  </si>
  <si>
    <t>ขนาดเนื้อที่อาคาร</t>
  </si>
  <si>
    <t>ราคาหน่วยละ</t>
  </si>
  <si>
    <t>จำนวนเงิน</t>
  </si>
  <si>
    <t>ค่าแรงงาน</t>
  </si>
  <si>
    <t>รวมค่าวัสดุ</t>
  </si>
  <si>
    <t>และค่าแรงงาน</t>
  </si>
  <si>
    <t>เงินล่วงหน้าจ่าย</t>
  </si>
  <si>
    <t>ดอกเบี้ยเงินกู้</t>
  </si>
  <si>
    <t>เงินประกันผลงานหัก</t>
  </si>
  <si>
    <t>ภาษีมูลค่าเพิ่ม</t>
  </si>
  <si>
    <t>ค่าวัสดุและแรงงาน</t>
  </si>
  <si>
    <t>ค่าก่อสร้างทั้งหมด</t>
  </si>
  <si>
    <t>รวมเป็นเงิน (บาท)</t>
  </si>
  <si>
    <t>ค่าก่อสร้าง</t>
  </si>
  <si>
    <t xml:space="preserve"> -เงินประกันผลงานหัก    0%</t>
  </si>
  <si>
    <t xml:space="preserve"> -เงินล่วงหน้าจ่าย           0%</t>
  </si>
  <si>
    <t xml:space="preserve"> </t>
  </si>
  <si>
    <t>เมื่อ</t>
  </si>
  <si>
    <t>-</t>
  </si>
  <si>
    <t xml:space="preserve">  </t>
  </si>
  <si>
    <t>สถานที่ก่อสร้าง</t>
  </si>
  <si>
    <t>หน่วย : บาท</t>
  </si>
  <si>
    <t xml:space="preserve">แบบเลขที่ : </t>
  </si>
  <si>
    <t>ส่วนราชการ</t>
  </si>
  <si>
    <t>ลงชื่อ</t>
  </si>
  <si>
    <t>เงื่อนไข</t>
  </si>
  <si>
    <t xml:space="preserve"> -ภาษี    7%</t>
  </si>
  <si>
    <t>รวมราคาค่าวัสดุและค่าแรงงานเป็นเงินทั้งสิ้น</t>
  </si>
  <si>
    <t>วิธีคำนวณเทียบอัตราส่วนเพื่อหาค่า FACTOR F</t>
  </si>
  <si>
    <t>กรณีค่างานอยู่ระหว่างช่วงของค่างานต้นทุนที่กำหนดในตาราง Factor F ให้เทียบอัตราส่วน เพื่อหา Factor F  ดังนี้</t>
  </si>
  <si>
    <t>สูตร</t>
  </si>
  <si>
    <t>ต้องการหาค่า Factor F ของค่างานต้นทุน</t>
  </si>
  <si>
    <t>=</t>
  </si>
  <si>
    <t>A</t>
  </si>
  <si>
    <t>ค่า Factor F</t>
  </si>
  <si>
    <r>
      <t>D</t>
    </r>
    <r>
      <rPr>
        <sz val="16"/>
        <rFont val="AngsanaUPC"/>
        <family val="1"/>
      </rPr>
      <t>-</t>
    </r>
  </si>
  <si>
    <t>(</t>
  </si>
  <si>
    <t>D</t>
  </si>
  <si>
    <t>E</t>
  </si>
  <si>
    <t>)</t>
  </si>
  <si>
    <t>B</t>
  </si>
  <si>
    <t>C</t>
  </si>
  <si>
    <t>ค่างานต้นทุน</t>
  </si>
  <si>
    <t>ค่าวัสดุและค่าแรงงาน</t>
  </si>
  <si>
    <t>รวมเป็นเงินประมาณ</t>
  </si>
  <si>
    <t>ต่อปี</t>
  </si>
  <si>
    <t>ค่างานต้นทุนตัวต่ำกว่าค่างานต้นทุน A</t>
  </si>
  <si>
    <t>ค่างานต้นทุนตัวสูงกว่าค่างานต้นทุน A</t>
  </si>
  <si>
    <t>ค่า Factor F ของค่างานต้นทุน B</t>
  </si>
  <si>
    <t>ค่า Factor F ของค่างานต้นทุน C</t>
  </si>
  <si>
    <t>แทนค่าสูตร</t>
  </si>
  <si>
    <t>x</t>
  </si>
  <si>
    <t>ค่าFactor F</t>
  </si>
  <si>
    <t>แบบ ปร. 6</t>
  </si>
  <si>
    <t>สรุป</t>
  </si>
  <si>
    <t xml:space="preserve">รวมค่าก่อสร้างเป็นเงินทั้งสิ้น   </t>
  </si>
  <si>
    <t>**</t>
  </si>
  <si>
    <t>แบบ ปร. 5</t>
  </si>
  <si>
    <t>ตร.ม.</t>
  </si>
  <si>
    <t>ค่าดำเนินการ/</t>
  </si>
  <si>
    <t>กำไร/ภาษี</t>
  </si>
  <si>
    <t>ลบ.ม.</t>
  </si>
  <si>
    <t>กก.</t>
  </si>
  <si>
    <t>ลบ.ฟ.</t>
  </si>
  <si>
    <t>ชุด</t>
  </si>
  <si>
    <t>ม.</t>
  </si>
  <si>
    <t>แบบแสดงรายการปริมาณงานและราคากลาง</t>
  </si>
  <si>
    <t>ชื่อโครงการ/งานก่อสร้าง</t>
  </si>
  <si>
    <t>หน่วยงานเจ้าของโครงการ</t>
  </si>
  <si>
    <t xml:space="preserve">คำนวณราคากลางเมื่อวันที่   </t>
  </si>
  <si>
    <t>คณะกรรมการกำหนดราคากลาง</t>
  </si>
  <si>
    <t>ประธานกรรมการ</t>
  </si>
  <si>
    <t>กรรมการ</t>
  </si>
  <si>
    <t>กรรมการและเลขานุการ</t>
  </si>
  <si>
    <t>จุด</t>
  </si>
  <si>
    <t>ตัว</t>
  </si>
  <si>
    <t>รื้อถอน</t>
  </si>
  <si>
    <t xml:space="preserve"> - พื้น ค.ส.ล. รวมทั้งบันได</t>
  </si>
  <si>
    <t xml:space="preserve"> - รื้อผนังก่ออิฐ พร้อมวัสดุปูผิว</t>
  </si>
  <si>
    <t xml:space="preserve"> - รื้อถอนประตู เตริยมติดตั้งใหม่</t>
  </si>
  <si>
    <t xml:space="preserve"> - รื้อถอนหน้าต่าง เตรียมติดตั้งใหม่</t>
  </si>
  <si>
    <t xml:space="preserve"> - รื้อถอนโถสุขภัณฑ์</t>
  </si>
  <si>
    <t xml:space="preserve"> - รื้อถอนอ่างล้างหน้าพร้อมซิ้ง</t>
  </si>
  <si>
    <t xml:space="preserve"> - รื้อถอนฝ้าเพดาน</t>
  </si>
  <si>
    <t xml:space="preserve"> - รื้อถอนชุดโคมไฟฟ้าส่องสว่าง</t>
  </si>
  <si>
    <t xml:space="preserve"> - รื้อถอนโครงสร้างหลังคา</t>
  </si>
  <si>
    <t xml:space="preserve"> - รื้อถอนกระเบื้องมุงหลังคา</t>
  </si>
  <si>
    <t xml:space="preserve"> - รื้อรางน้ำ ค.ส.ล.</t>
  </si>
  <si>
    <t>งาน</t>
  </si>
  <si>
    <t>: สำนักงาน กสทช. เขต 12 เลขที่ 207 หมู่ 1 ต.มะขาม อ.มะขาม จ.จันทบุรี</t>
  </si>
  <si>
    <t>: สำนักงาน กสทช. เขต 12</t>
  </si>
  <si>
    <t>กสทช.เขต 12 1/2563</t>
  </si>
  <si>
    <t>งานวิศกรรมโครงสร้าง</t>
  </si>
  <si>
    <t xml:space="preserve"> - งานดินขุดแล้วกลบกลับ</t>
  </si>
  <si>
    <t xml:space="preserve"> - คอนกรีตหยาบ</t>
  </si>
  <si>
    <t xml:space="preserve"> - ตะปู</t>
  </si>
  <si>
    <t xml:space="preserve"> - ลวดผูกเหล็ก </t>
  </si>
  <si>
    <t xml:space="preserve"> - แผ่นพื้นคอนกรีตสำเร็จรูปท้องแบนหนา 5 ซม.</t>
  </si>
  <si>
    <t xml:space="preserve"> - ตะแกรงเหล็ก RB 6 mm. @0.15x0.15 mm.#</t>
  </si>
  <si>
    <t xml:space="preserve"> - จันทันเหล็ก C 100x50x20x3.2 mm.</t>
  </si>
  <si>
    <t xml:space="preserve"> - อกไก่เหล็ก C 100x50x20x3.2 mm.</t>
  </si>
  <si>
    <t xml:space="preserve"> - ตะเข้สันเหล็ก 2C 100x50x20x3.2 mm.</t>
  </si>
  <si>
    <t xml:space="preserve"> - ตะเข้รางเหล็ก 2C 100x50x20x3.2 mm.</t>
  </si>
  <si>
    <t xml:space="preserve"> - แปเหล็ก C 75x45x15x2.3 mm.</t>
  </si>
  <si>
    <t xml:space="preserve"> - ดั่ง เหล็ก 2C 100x50x20x3.2 mm.</t>
  </si>
  <si>
    <t xml:space="preserve"> - รางรับน้ำฝน สแตนเลส</t>
  </si>
  <si>
    <t xml:space="preserve"> - สีกันสนิม</t>
  </si>
  <si>
    <t xml:space="preserve"> - สีน้ำมัน</t>
  </si>
  <si>
    <t>รวมค่าวัสดุและค่าแรงงาน รายการที่ 1</t>
  </si>
  <si>
    <t>รวมค่าวัสดุและค่าแรงงาน รายการที่ 2</t>
  </si>
  <si>
    <t>งานสถาปัตยกรรม</t>
  </si>
  <si>
    <t xml:space="preserve"> - ผนังก่ออิฐมอญครึ่งแผ่น</t>
  </si>
  <si>
    <t xml:space="preserve"> - ผนังก่ออิฐมอญเต็มแผ่น</t>
  </si>
  <si>
    <t xml:space="preserve"> - เสาเอ็นและทับหลัง</t>
  </si>
  <si>
    <t xml:space="preserve"> - ฉาบผนังเรียบ</t>
  </si>
  <si>
    <t xml:space="preserve"> - ผนังกรุกระเบื้องขนาด 10"x16"</t>
  </si>
  <si>
    <t xml:space="preserve"> - ผนังก่ออิฐฉาบเรียบ กรุวอเปเปอร์ (ผ3)</t>
  </si>
  <si>
    <t xml:space="preserve"> - งานสีอคริลิก ภายนอก (ผนังใหม่)</t>
  </si>
  <si>
    <t xml:space="preserve"> - งานสีอคริลิก ภายนอก (ผนังเดิม)</t>
  </si>
  <si>
    <t xml:space="preserve"> - พื้น ค.ส.ล. ปูกระเบื้อง 24"x24"</t>
  </si>
  <si>
    <t xml:space="preserve"> - พื้น ค.ส.ล. ปูกระเบื้อง 16"x16" ผิวหยาบ</t>
  </si>
  <si>
    <t xml:space="preserve"> - ฝ้าเพดานยิปซั่มบอร์ด หนา 9 มม. โครงคร่าว C-Line</t>
  </si>
  <si>
    <t xml:space="preserve"> - ฝ้าเพดานยิปซั่มบอร์ด ทนชื้น หนา 9 มม. โครงคร่าว C-Line</t>
  </si>
  <si>
    <t xml:space="preserve"> - ฝ้าเพดานไม้ระแนง เว้นร่อง พร้อมตาข่ายกันแมลง</t>
  </si>
  <si>
    <t xml:space="preserve"> - งานสีอคริลิกฝ้าเพดาน ภายใน </t>
  </si>
  <si>
    <t xml:space="preserve"> - งานสีอคริลิกฝ้าเพดาน ภายนอก </t>
  </si>
  <si>
    <t xml:space="preserve"> - งานสีอย้อมไม้ระแนงฝ้าเพดาล</t>
  </si>
  <si>
    <t xml:space="preserve"> - หลังคากระเบื้อง ลอนคู่สี หนา 5 มม.</t>
  </si>
  <si>
    <t xml:space="preserve"> - ครอบสัน และครอบตะเข้ปูนปั้น</t>
  </si>
  <si>
    <t xml:space="preserve"> - ประตูบานกระจกเปิดเดี่ยว (D1)</t>
  </si>
  <si>
    <t xml:space="preserve"> - ประตูบาน PVC. เปิดเดี่ยว (D2)</t>
  </si>
  <si>
    <t xml:space="preserve"> - หน้าต่าง บานเลื่อนเปิดคู่ (W1)</t>
  </si>
  <si>
    <t xml:space="preserve"> - หน้าต่าง บานติดตาย (W2)</t>
  </si>
  <si>
    <t xml:space="preserve"> - หน้าต่าง บานติดตาย (W3)</t>
  </si>
  <si>
    <t xml:space="preserve"> - โถสุขภัฑ์ชนิดนั่งราบ</t>
  </si>
  <si>
    <t xml:space="preserve"> - โถปัสสาวะชาย</t>
  </si>
  <si>
    <t xml:space="preserve"> - อ่างล้างหน้าชนิดฝัง พร้อมอุปกรณ์</t>
  </si>
  <si>
    <t xml:space="preserve"> - เค้าน์เตอร์อ่างล้างหน้า</t>
  </si>
  <si>
    <t xml:space="preserve"> - สายชำระ</t>
  </si>
  <si>
    <t xml:space="preserve"> - กระจกเงา</t>
  </si>
  <si>
    <t xml:space="preserve"> - ที่ใส่กระดาษทิชชู่</t>
  </si>
  <si>
    <t xml:space="preserve"> - ตะแกรงดักกลิ่น 2 นิ้ว</t>
  </si>
  <si>
    <t xml:space="preserve"> - ราวกันตก</t>
  </si>
  <si>
    <t xml:space="preserve"> - ราคาป้าย คสทช. พร้อมไฟ</t>
  </si>
  <si>
    <t>งานไฟฟ้า</t>
  </si>
  <si>
    <t xml:space="preserve"> - ตู้คอนซูมเมอร์ยูนิตขนาด 10 ช่องพร้อมอุปกรณ์</t>
  </si>
  <si>
    <t xml:space="preserve"> - โคมหลอดดาวไลน์ ขนาด 15 w.</t>
  </si>
  <si>
    <t xml:space="preserve"> - สวิทซ์ทางเดียว ฝังผนังเรียบ</t>
  </si>
  <si>
    <t xml:space="preserve"> -  เต้ารับ พร้อมหน้ากาก 2 ช่องต่อจุด</t>
  </si>
  <si>
    <t xml:space="preserve"> -  เต้ารับ เชื่อมต่อสัญญาณอินเตอร์เน็ต</t>
  </si>
  <si>
    <t xml:space="preserve"> -  เต้ารับ ฝังพื้นพร้อม เต้ารับเชื่อมต่อสัญญาณอินเตอร์เน็ต</t>
  </si>
  <si>
    <t xml:space="preserve"> - เครื่องปรับอากาศชนิดฝังฝ้า ขนาด 24,000 BTU.</t>
  </si>
  <si>
    <t xml:space="preserve"> - งานเดินสายเมนต์ภายใน</t>
  </si>
  <si>
    <t xml:space="preserve"> - งานเดินสายระบบไฟฟ้าส่องสว่าง</t>
  </si>
  <si>
    <t xml:space="preserve"> - งานเดินสายสวิทซ์ทางเดียว</t>
  </si>
  <si>
    <t xml:space="preserve"> - งานเดินสายเต้ารับ</t>
  </si>
  <si>
    <t xml:space="preserve"> - งานเดินสัญญาณอินเตอร์เน็ต</t>
  </si>
  <si>
    <t xml:space="preserve"> - งานเดินสายระบบเครื่องปรับอากาศ</t>
  </si>
  <si>
    <t>เครื่อง</t>
  </si>
  <si>
    <t>รวมค่าวัสดุและค่าแรงงาน รายการที่ 4</t>
  </si>
  <si>
    <t>รวมค่าวัสดุและค่าแรงงาน รายการที่ 3</t>
  </si>
  <si>
    <t>งานสุขาภิบาล</t>
  </si>
  <si>
    <t xml:space="preserve"> - ถังบำบัดขนาด 1,600 ลิตร</t>
  </si>
  <si>
    <t xml:space="preserve"> - บ่อพักสำเร็จรูป</t>
  </si>
  <si>
    <t xml:space="preserve"> - ท่อใยหินขนาด 6 นิ้ว</t>
  </si>
  <si>
    <t xml:space="preserve"> - วาล์วประตูน้ำขนาด 2 นิ้ว</t>
  </si>
  <si>
    <t xml:space="preserve"> - เมนต์ท่อโสโครก ขนาด </t>
  </si>
  <si>
    <t xml:space="preserve"> - เดินระบบท่อโสโครก </t>
  </si>
  <si>
    <t xml:space="preserve"> - เมนต์ท่อน้ำทิ้ง</t>
  </si>
  <si>
    <t xml:space="preserve"> - เดินระบบท่อน้ำทิ้ง</t>
  </si>
  <si>
    <t xml:space="preserve"> - เมนต์ท่อน้ำดี</t>
  </si>
  <si>
    <t xml:space="preserve"> - เดินระบบท่อดี</t>
  </si>
  <si>
    <t>บ่อ</t>
  </si>
  <si>
    <t>เมตร</t>
  </si>
  <si>
    <t>รวมค่าวัสดุและค่าแรงงาน รายการที่ 5</t>
  </si>
  <si>
    <t>งานครุภัณฑ์</t>
  </si>
  <si>
    <t xml:space="preserve"> - เครื่องปรับอากาศชนิดฝังฝ้า ขนาด 24,000 BTU. พร้อมคอนเย็น</t>
  </si>
  <si>
    <t xml:space="preserve"> - ม้านปรับแสงใยสังเคราะห์ ขนาด 3.30x2.40 ม. พร้อมกล่องบังราง</t>
  </si>
  <si>
    <t xml:space="preserve"> - ม้านปรับแสงใยสังเคราะห์ ขนาด 3.50x2.40 ม. พร้อมกล่องบังราง</t>
  </si>
  <si>
    <t xml:space="preserve"> - เค้าเตอร์ประชาสัมพันธ์</t>
  </si>
  <si>
    <t xml:space="preserve"> - ฉากกั้น Partition</t>
  </si>
  <si>
    <t xml:space="preserve"> - เก้าอี้นั่งรอ 4 ที่นั่ง</t>
  </si>
  <si>
    <t xml:space="preserve"> - เก้าอี้สำนักงาน</t>
  </si>
  <si>
    <t>รวมค่าวัสดุและค่าแรงงาน รายการที่ 1 (ครุภัณฑ์)</t>
  </si>
  <si>
    <t>รวมค่าวัสดุและค่าแรงงาน รายการที่ 1-5</t>
  </si>
  <si>
    <t>ชื่อโครงการ /งานก่อสร้าง</t>
  </si>
  <si>
    <t>ประมาณราคากลางตามแบบ ปร.4</t>
  </si>
  <si>
    <t>คำนวณราคากลางเมื่อวันที่</t>
  </si>
  <si>
    <t>ลงชื่อ ว่าที่.ร.ต.</t>
  </si>
  <si>
    <t>( ธีระพล วันดีวงค์ )</t>
  </si>
  <si>
    <t>กรรมการ/เลขานุการ</t>
  </si>
  <si>
    <t>แบบสรุปผลการประมาณราคากลางค่าก่อสร้าง</t>
  </si>
  <si>
    <t>สรุปราคากลางค่าก่อสร้าง</t>
  </si>
  <si>
    <t>ลงชื่อ ว่าที่ร.ต.</t>
  </si>
  <si>
    <t xml:space="preserve"> -ดอกเบี้ยเงินกู้               5%</t>
  </si>
  <si>
    <t xml:space="preserve"> - ทรายหยาบก้นหลุม</t>
  </si>
  <si>
    <t>: ก่อสร้างปรับปรุงขยายพื้นที่ภายในอาคารสำนักงาน กสทช.เขต 12</t>
  </si>
  <si>
    <t>: นายบัญชา รัตนสร้อย</t>
  </si>
  <si>
    <t>: ว่าที่ร.ต.ธีระพล วันดีวงค์</t>
  </si>
  <si>
    <t>: นายธนวัสน์ ฉายะจินดา</t>
  </si>
  <si>
    <t>: นางพนิดา วิสุทธิรัตน์</t>
  </si>
  <si>
    <t xml:space="preserve"> - เหล็กเสริม RB 6 mm. SR24</t>
  </si>
  <si>
    <t xml:space="preserve"> - เหล็กเสริม RB 9 mm. SR24</t>
  </si>
  <si>
    <t xml:space="preserve"> - เหล็กเสริม DB 12 mm. SD40</t>
  </si>
  <si>
    <t xml:space="preserve"> - เหล็กเสริม DB 16 mm. SD40</t>
  </si>
  <si>
    <t xml:space="preserve"> - เหล็กเสริม DB 20 mm. SD40</t>
  </si>
  <si>
    <t xml:space="preserve"> - เหล็กเสริมรอยต่อ RB 6 mm. SR24</t>
  </si>
  <si>
    <t xml:space="preserve"> - คอนกรีตโครงสร้าง fc'=240 Ksc. (Cube)</t>
  </si>
  <si>
    <t xml:space="preserve"> - คอนกรีตเททับหน้าหนา 5 ซม. fc'=240 Ksc. (Cube)</t>
  </si>
  <si>
    <t>( นายบัญชา รัตนสร้อย )</t>
  </si>
  <si>
    <t>โครงการ...ก่อสร้างปรับปรุงขยายพื้นที่ภายในอาคารสำนักงาน กสทช.เขต 12....</t>
  </si>
  <si>
    <t>( นายธนวัสน์ ฉายะจินดา )</t>
  </si>
  <si>
    <t>( นางพนิดา วิสุทธิรัตน์ )</t>
  </si>
  <si>
    <t>ประมาณราคากลางตามแบบ ปร.4, ปร.5</t>
  </si>
  <si>
    <t>การปรับปรุงขยายพื้นที่ภายในอาคารสำนักงานกสทช.เขต 12</t>
  </si>
  <si>
    <t>: จำนวน  …7...   แผ่น</t>
  </si>
  <si>
    <t>: จำนวน  …8....   แผ่น</t>
  </si>
  <si>
    <t xml:space="preserve"> - แบบหล่อคอนกรีต</t>
  </si>
  <si>
    <t xml:space="preserve"> - ค่าแรงประกอบแบบหล่อคอนกรีต</t>
  </si>
  <si>
    <t xml:space="preserve"> - โครงคร่าวค้ำยันแบบหล่อ</t>
  </si>
  <si>
    <t>: 15 พฤศจิกายน 2564</t>
  </si>
  <si>
    <t>พฤศจิกายน</t>
  </si>
  <si>
    <t xml:space="preserve">: วันที่       15 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</si>
</sst>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[Red]\(&quot;$&quot;#,##0\)"/>
    <numFmt numFmtId="192" formatCode="_(* #,##0.00_);_(* \(#,##0.00\);_(* &quot;-&quot;??_);_(@_)"/>
    <numFmt numFmtId="193" formatCode="0.000"/>
    <numFmt numFmtId="194" formatCode="General_)"/>
    <numFmt numFmtId="195" formatCode="0.0000"/>
    <numFmt numFmtId="196" formatCode="dd\-mmm\-yy_)"/>
    <numFmt numFmtId="197" formatCode="0.0"/>
    <numFmt numFmtId="198" formatCode="#,##0.000000&quot; &quot;"/>
    <numFmt numFmtId="199" formatCode="dd\-mm\-yy"/>
    <numFmt numFmtId="200" formatCode="#,###&quot;   &quot;"/>
    <numFmt numFmtId="201" formatCode="&quot;฿&quot;\t#,##0_);\(&quot;฿&quot;\t#,##0\)"/>
    <numFmt numFmtId="202" formatCode="\t0.00E+00"/>
    <numFmt numFmtId="203" formatCode="#,##0.0_);\(#,##0.0\)"/>
    <numFmt numFmtId="204" formatCode="_(&quot;$&quot;* #,##0.000_);_(&quot;$&quot;* \(#,##0.000\);_(&quot;$&quot;* &quot;-&quot;??_);_(@_)"/>
    <numFmt numFmtId="205" formatCode="0.0&quot;  &quot;"/>
    <numFmt numFmtId="206" formatCode="&quot;ฃ&quot;#,##0;[Red]\-&quot;ฃ&quot;#,##0"/>
    <numFmt numFmtId="207" formatCode="0.0%"/>
    <numFmt numFmtId="208" formatCode="_-* #,##0.00000_-;\-* #,##0.00000_-;_-* &quot;-&quot;?????_-;_-@_-"/>
    <numFmt numFmtId="209" formatCode="m/d/yy\ hh:mm"/>
    <numFmt numFmtId="210" formatCode="_(&quot;$&quot;* #,##0.0000_);_(&quot;$&quot;* \(#,##0.0000\);_(&quot;$&quot;* &quot;-&quot;??_);_(@_)"/>
    <numFmt numFmtId="211" formatCode="_(* #,##0.0000_);_(* \(#,##0.0000\);_(* &quot;-&quot;??_);_(@_)"/>
    <numFmt numFmtId="212" formatCode="0.0000000000"/>
    <numFmt numFmtId="213" formatCode="_-* #,##0.000000000_-;\-* #,##0.000000000_-;_-* &quot;-&quot;??_-;_-@_-"/>
    <numFmt numFmtId="214" formatCode="[$-41E]d\ mmmm\ yyyy"/>
    <numFmt numFmtId="215" formatCode="_-* #,##0.0000_-;\-* #,##0.0000_-;_-* &quot;-&quot;????_-;_-@_-"/>
    <numFmt numFmtId="216" formatCode="_-* #,##0_-;\-* #,##0_-;_-* &quot;-&quot;??_-;_-@_-"/>
    <numFmt numFmtId="217" formatCode="[$-101041E]d\ mmmm\ yyyy;@"/>
    <numFmt numFmtId="218" formatCode="_-* #,##0.000_-;\-* #,##0.000_-;_-* &quot;-&quot;???_-;_-@_-"/>
    <numFmt numFmtId="219" formatCode="_-* #,##0.000_-;\-* #,##0.000_-;_-* &quot;-&quot;??_-;_-@_-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_-* #,##0.0000_-;\-* #,##0.0000_-;_-* &quot;-&quot;??_-;_-@_-"/>
  </numFmts>
  <fonts count="100">
    <font>
      <sz val="11"/>
      <color theme="1"/>
      <name val="Calibri"/>
      <family val="2"/>
    </font>
    <font>
      <sz val="16"/>
      <color indexed="8"/>
      <name val="AngsanaUPC"/>
      <family val="2"/>
    </font>
    <font>
      <sz val="12"/>
      <name val="Helv"/>
      <family val="0"/>
    </font>
    <font>
      <sz val="14"/>
      <name val="AngsanaUPC"/>
      <family val="1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4"/>
      <name val="SV Rojchana"/>
      <family val="0"/>
    </font>
    <font>
      <sz val="10"/>
      <name val="Helv"/>
      <family val="2"/>
    </font>
    <font>
      <sz val="16"/>
      <name val="DilleniaUPC"/>
      <family val="1"/>
    </font>
    <font>
      <sz val="11"/>
      <name val="?? ?????"/>
      <family val="3"/>
    </font>
    <font>
      <sz val="11"/>
      <name val="??"/>
      <family val="1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family val="0"/>
    </font>
    <font>
      <sz val="12"/>
      <name val="EucrosiaUPC"/>
      <family val="1"/>
    </font>
    <font>
      <sz val="10"/>
      <color indexed="8"/>
      <name val="Arial"/>
      <family val="2"/>
    </font>
    <font>
      <b/>
      <sz val="14"/>
      <name val="AngsanaUPC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8"/>
      <color indexed="28"/>
      <name val="AngsanaUPC"/>
      <family val="1"/>
    </font>
    <font>
      <sz val="14"/>
      <name val="CordiaUPC"/>
      <family val="2"/>
    </font>
    <font>
      <b/>
      <sz val="2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5.5"/>
      <name val="TH SarabunPSK"/>
      <family val="2"/>
    </font>
    <font>
      <sz val="15"/>
      <name val="CordiaUPC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5"/>
      <name val="TH SarabunPSK"/>
      <family val="2"/>
    </font>
    <font>
      <vertAlign val="subscript"/>
      <sz val="15"/>
      <name val="TH SarabunPSK"/>
      <family val="2"/>
    </font>
    <font>
      <b/>
      <u val="single"/>
      <sz val="15"/>
      <name val="TH SarabunPSK"/>
      <family val="2"/>
    </font>
    <font>
      <sz val="16"/>
      <color indexed="9"/>
      <name val="AngsanaUPC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1"/>
      <color indexed="8"/>
      <name val="CordiaUPC"/>
      <family val="2"/>
    </font>
    <font>
      <sz val="15"/>
      <color indexed="8"/>
      <name val="CordiaUPC"/>
      <family val="2"/>
    </font>
    <font>
      <sz val="15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10"/>
      <name val="TH SarabunPSK"/>
      <family val="2"/>
    </font>
    <font>
      <vertAlign val="subscript"/>
      <sz val="15"/>
      <color indexed="10"/>
      <name val="TH SarabunPSK"/>
      <family val="2"/>
    </font>
    <font>
      <sz val="14"/>
      <color indexed="30"/>
      <name val="TH SarabunPSK"/>
      <family val="2"/>
    </font>
    <font>
      <sz val="11"/>
      <color indexed="8"/>
      <name val="TH SarabunPSK"/>
      <family val="2"/>
    </font>
    <font>
      <b/>
      <sz val="14"/>
      <color indexed="17"/>
      <name val="TH SarabunPSK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1"/>
      <color theme="1"/>
      <name val="CordiaUPC"/>
      <family val="2"/>
    </font>
    <font>
      <sz val="15"/>
      <color theme="1"/>
      <name val="CordiaUPC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vertAlign val="subscript"/>
      <sz val="15"/>
      <color rgb="FFFF0000"/>
      <name val="TH SarabunPSK"/>
      <family val="2"/>
    </font>
    <font>
      <sz val="14"/>
      <color rgb="FF0070C0"/>
      <name val="TH SarabunPSK"/>
      <family val="2"/>
    </font>
    <font>
      <sz val="14"/>
      <color theme="1" tint="0.04998999834060669"/>
      <name val="TH SarabunPSK"/>
      <family val="2"/>
    </font>
    <font>
      <sz val="11"/>
      <color theme="1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8000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194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4" fontId="8" fillId="0" borderId="0" applyFont="0" applyFill="0" applyBorder="0" applyAlignment="0" applyProtection="0"/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0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9" fontId="5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12" fillId="21" borderId="1">
      <alignment horizontal="centerContinuous" vertical="top"/>
      <protection/>
    </xf>
    <xf numFmtId="0" fontId="5" fillId="0" borderId="0" applyFill="0" applyBorder="0" applyAlignment="0">
      <protection/>
    </xf>
    <xf numFmtId="203" fontId="8" fillId="0" borderId="0" applyFill="0" applyBorder="0" applyAlignment="0">
      <protection/>
    </xf>
    <xf numFmtId="0" fontId="13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204" fontId="3" fillId="0" borderId="0" applyFill="0" applyBorder="0" applyAlignment="0">
      <protection/>
    </xf>
    <xf numFmtId="205" fontId="9" fillId="0" borderId="0" applyFill="0" applyBorder="0" applyAlignment="0">
      <protection/>
    </xf>
    <xf numFmtId="203" fontId="8" fillId="0" borderId="0" applyFill="0" applyBorder="0" applyAlignment="0">
      <protection/>
    </xf>
    <xf numFmtId="20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06" fontId="15" fillId="0" borderId="0">
      <alignment/>
      <protection/>
    </xf>
    <xf numFmtId="0" fontId="12" fillId="21" borderId="1">
      <alignment horizontal="centerContinuous" vertical="top"/>
      <protection/>
    </xf>
    <xf numFmtId="203" fontId="8" fillId="0" borderId="0" applyFont="0" applyFill="0" applyBorder="0" applyAlignment="0" applyProtection="0"/>
    <xf numFmtId="196" fontId="3" fillId="0" borderId="0">
      <alignment/>
      <protection/>
    </xf>
    <xf numFmtId="14" fontId="16" fillId="0" borderId="0" applyFill="0" applyBorder="0" applyAlignment="0">
      <protection/>
    </xf>
    <xf numFmtId="15" fontId="17" fillId="22" borderId="0">
      <alignment horizontal="centerContinuous"/>
      <protection/>
    </xf>
    <xf numFmtId="207" fontId="3" fillId="0" borderId="0">
      <alignment/>
      <protection/>
    </xf>
    <xf numFmtId="204" fontId="3" fillId="0" borderId="0" applyFill="0" applyBorder="0" applyAlignment="0">
      <protection/>
    </xf>
    <xf numFmtId="203" fontId="8" fillId="0" borderId="0" applyFill="0" applyBorder="0" applyAlignment="0">
      <protection/>
    </xf>
    <xf numFmtId="204" fontId="3" fillId="0" borderId="0" applyFill="0" applyBorder="0" applyAlignment="0">
      <protection/>
    </xf>
    <xf numFmtId="205" fontId="9" fillId="0" borderId="0" applyFill="0" applyBorder="0" applyAlignment="0">
      <protection/>
    </xf>
    <xf numFmtId="203" fontId="8" fillId="0" borderId="0" applyFill="0" applyBorder="0" applyAlignment="0">
      <protection/>
    </xf>
    <xf numFmtId="0" fontId="70" fillId="0" borderId="0" applyNumberFormat="0" applyFill="0" applyBorder="0" applyAlignment="0" applyProtection="0"/>
    <xf numFmtId="38" fontId="18" fillId="21" borderId="0" applyNumberFormat="0" applyBorder="0" applyAlignment="0" applyProtection="0"/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0" fontId="71" fillId="0" borderId="0" applyNumberFormat="0" applyFill="0" applyBorder="0" applyAlignment="0" applyProtection="0"/>
    <xf numFmtId="10" fontId="18" fillId="23" borderId="4" applyNumberFormat="0" applyBorder="0" applyAlignment="0" applyProtection="0"/>
    <xf numFmtId="204" fontId="3" fillId="0" borderId="0" applyFill="0" applyBorder="0" applyAlignment="0">
      <protection/>
    </xf>
    <xf numFmtId="203" fontId="8" fillId="0" borderId="0" applyFill="0" applyBorder="0" applyAlignment="0">
      <protection/>
    </xf>
    <xf numFmtId="204" fontId="3" fillId="0" borderId="0" applyFill="0" applyBorder="0" applyAlignment="0">
      <protection/>
    </xf>
    <xf numFmtId="205" fontId="9" fillId="0" borderId="0" applyFill="0" applyBorder="0" applyAlignment="0">
      <protection/>
    </xf>
    <xf numFmtId="203" fontId="8" fillId="0" borderId="0" applyFill="0" applyBorder="0" applyAlignment="0">
      <protection/>
    </xf>
    <xf numFmtId="37" fontId="20" fillId="0" borderId="0">
      <alignment/>
      <protection/>
    </xf>
    <xf numFmtId="208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4" fontId="3" fillId="0" borderId="0" applyFill="0" applyBorder="0" applyAlignment="0">
      <protection/>
    </xf>
    <xf numFmtId="203" fontId="8" fillId="0" borderId="0" applyFill="0" applyBorder="0" applyAlignment="0">
      <protection/>
    </xf>
    <xf numFmtId="204" fontId="3" fillId="0" borderId="0" applyFill="0" applyBorder="0" applyAlignment="0">
      <protection/>
    </xf>
    <xf numFmtId="205" fontId="9" fillId="0" borderId="0" applyFill="0" applyBorder="0" applyAlignment="0">
      <protection/>
    </xf>
    <xf numFmtId="203" fontId="8" fillId="0" borderId="0" applyFill="0" applyBorder="0" applyAlignment="0">
      <protection/>
    </xf>
    <xf numFmtId="1" fontId="5" fillId="0" borderId="5" applyNumberFormat="0" applyFill="0" applyAlignment="0" applyProtection="0"/>
    <xf numFmtId="0" fontId="21" fillId="2" borderId="0">
      <alignment/>
      <protection/>
    </xf>
    <xf numFmtId="49" fontId="16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209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72" fillId="24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5" borderId="7" applyNumberFormat="0" applyAlignment="0" applyProtection="0"/>
    <xf numFmtId="0" fontId="77" fillId="0" borderId="8" applyNumberFormat="0" applyFill="0" applyAlignment="0" applyProtection="0"/>
    <xf numFmtId="0" fontId="78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9" fillId="27" borderId="6" applyNumberFormat="0" applyAlignment="0" applyProtection="0"/>
    <xf numFmtId="0" fontId="80" fillId="28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83" fillId="24" borderId="10" applyNumberFormat="0" applyAlignment="0" applyProtection="0"/>
    <xf numFmtId="0" fontId="0" fillId="36" borderId="11" applyNumberFormat="0" applyFont="0" applyAlignment="0" applyProtection="0"/>
    <xf numFmtId="0" fontId="84" fillId="0" borderId="12" applyNumberFormat="0" applyFill="0" applyAlignment="0" applyProtection="0"/>
    <xf numFmtId="0" fontId="85" fillId="0" borderId="13" applyNumberFormat="0" applyFill="0" applyAlignment="0" applyProtection="0"/>
    <xf numFmtId="0" fontId="86" fillId="0" borderId="14" applyNumberFormat="0" applyFill="0" applyAlignment="0" applyProtection="0"/>
    <xf numFmtId="0" fontId="86" fillId="0" borderId="0" applyNumberFormat="0" applyFill="0" applyBorder="0" applyAlignment="0" applyProtection="0"/>
  </cellStyleXfs>
  <cellXfs count="352"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22" fillId="0" borderId="0" xfId="0" applyFont="1" applyAlignment="1" applyProtection="1" quotePrefix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193" fontId="22" fillId="0" borderId="0" xfId="0" applyNumberFormat="1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Continuous"/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3" fontId="87" fillId="0" borderId="0" xfId="0" applyNumberFormat="1" applyFont="1" applyAlignment="1">
      <alignment/>
    </xf>
    <xf numFmtId="0" fontId="88" fillId="0" borderId="0" xfId="0" applyFont="1" applyAlignment="1">
      <alignment horizontal="left" vertical="center"/>
    </xf>
    <xf numFmtId="0" fontId="23" fillId="0" borderId="0" xfId="91" applyFont="1" applyAlignment="1">
      <alignment/>
      <protection/>
    </xf>
    <xf numFmtId="0" fontId="24" fillId="0" borderId="0" xfId="91" applyFont="1">
      <alignment/>
      <protection/>
    </xf>
    <xf numFmtId="0" fontId="25" fillId="0" borderId="0" xfId="91" applyFont="1">
      <alignment/>
      <protection/>
    </xf>
    <xf numFmtId="0" fontId="24" fillId="0" borderId="0" xfId="91" applyFont="1" applyAlignment="1">
      <alignment horizontal="center"/>
      <protection/>
    </xf>
    <xf numFmtId="0" fontId="25" fillId="0" borderId="0" xfId="91" applyFont="1" applyAlignment="1">
      <alignment horizontal="left" vertical="center"/>
      <protection/>
    </xf>
    <xf numFmtId="0" fontId="25" fillId="0" borderId="0" xfId="91" applyFont="1" applyAlignment="1">
      <alignment horizontal="center" vertical="center"/>
      <protection/>
    </xf>
    <xf numFmtId="0" fontId="25" fillId="0" borderId="15" xfId="91" applyFont="1" applyBorder="1">
      <alignment/>
      <protection/>
    </xf>
    <xf numFmtId="0" fontId="25" fillId="0" borderId="15" xfId="91" applyFont="1" applyBorder="1" applyAlignment="1">
      <alignment horizontal="center"/>
      <protection/>
    </xf>
    <xf numFmtId="0" fontId="25" fillId="0" borderId="15" xfId="91" applyFont="1" applyBorder="1" applyAlignment="1">
      <alignment horizontal="right"/>
      <protection/>
    </xf>
    <xf numFmtId="0" fontId="24" fillId="0" borderId="15" xfId="91" applyFont="1" applyBorder="1">
      <alignment/>
      <protection/>
    </xf>
    <xf numFmtId="0" fontId="25" fillId="0" borderId="0" xfId="91" applyFont="1">
      <alignment/>
      <protection/>
    </xf>
    <xf numFmtId="0" fontId="25" fillId="0" borderId="0" xfId="91" applyFont="1" applyAlignment="1">
      <alignment horizontal="center"/>
      <protection/>
    </xf>
    <xf numFmtId="0" fontId="25" fillId="0" borderId="0" xfId="91" applyFont="1" applyAlignment="1">
      <alignment horizontal="right"/>
      <protection/>
    </xf>
    <xf numFmtId="9" fontId="24" fillId="0" borderId="0" xfId="91" applyNumberFormat="1" applyFont="1" applyAlignment="1">
      <alignment horizontal="center"/>
      <protection/>
    </xf>
    <xf numFmtId="43" fontId="24" fillId="0" borderId="0" xfId="91" applyNumberFormat="1" applyFont="1">
      <alignment/>
      <protection/>
    </xf>
    <xf numFmtId="0" fontId="25" fillId="0" borderId="0" xfId="91" applyFont="1" applyAlignment="1">
      <alignment vertical="center"/>
      <protection/>
    </xf>
    <xf numFmtId="0" fontId="25" fillId="0" borderId="0" xfId="91" applyFont="1" applyBorder="1" applyAlignment="1">
      <alignment horizontal="left"/>
      <protection/>
    </xf>
    <xf numFmtId="211" fontId="25" fillId="0" borderId="0" xfId="91" applyNumberFormat="1" applyFont="1" applyBorder="1" applyAlignment="1">
      <alignment horizontal="left"/>
      <protection/>
    </xf>
    <xf numFmtId="212" fontId="25" fillId="0" borderId="0" xfId="91" applyNumberFormat="1" applyFont="1" applyBorder="1" applyAlignment="1">
      <alignment/>
      <protection/>
    </xf>
    <xf numFmtId="213" fontId="24" fillId="0" borderId="0" xfId="91" applyNumberFormat="1" applyFont="1">
      <alignment/>
      <protection/>
    </xf>
    <xf numFmtId="0" fontId="24" fillId="0" borderId="0" xfId="91" applyFont="1" applyAlignment="1">
      <alignment horizontal="centerContinuous"/>
      <protection/>
    </xf>
    <xf numFmtId="0" fontId="24" fillId="0" borderId="0" xfId="91" applyFont="1" applyAlignment="1">
      <alignment vertical="center"/>
      <protection/>
    </xf>
    <xf numFmtId="0" fontId="24" fillId="0" borderId="0" xfId="91" applyFont="1" applyAlignment="1">
      <alignment horizontal="left" vertical="center"/>
      <protection/>
    </xf>
    <xf numFmtId="0" fontId="27" fillId="37" borderId="0" xfId="135" applyFont="1" applyFill="1" applyAlignment="1">
      <alignment horizontal="center"/>
      <protection/>
    </xf>
    <xf numFmtId="0" fontId="5" fillId="0" borderId="0" xfId="135">
      <alignment/>
      <protection/>
    </xf>
    <xf numFmtId="0" fontId="29" fillId="37" borderId="16" xfId="135" applyFont="1" applyFill="1" applyBorder="1" applyAlignment="1">
      <alignment/>
      <protection/>
    </xf>
    <xf numFmtId="0" fontId="30" fillId="37" borderId="17" xfId="135" applyFont="1" applyFill="1" applyBorder="1" applyAlignment="1">
      <alignment/>
      <protection/>
    </xf>
    <xf numFmtId="216" fontId="28" fillId="37" borderId="17" xfId="126" applyNumberFormat="1" applyFont="1" applyFill="1" applyBorder="1" applyAlignment="1">
      <alignment/>
    </xf>
    <xf numFmtId="0" fontId="29" fillId="37" borderId="17" xfId="135" applyFont="1" applyFill="1" applyBorder="1" applyAlignment="1">
      <alignment/>
      <protection/>
    </xf>
    <xf numFmtId="0" fontId="28" fillId="37" borderId="18" xfId="135" applyFont="1" applyFill="1" applyBorder="1" applyAlignment="1">
      <alignment/>
      <protection/>
    </xf>
    <xf numFmtId="0" fontId="31" fillId="0" borderId="0" xfId="96" applyNumberFormat="1" applyFont="1" applyBorder="1" applyAlignment="1" applyProtection="1">
      <alignment vertical="center"/>
      <protection locked="0"/>
    </xf>
    <xf numFmtId="0" fontId="32" fillId="0" borderId="0" xfId="94" applyFont="1" applyBorder="1" applyAlignment="1" applyProtection="1">
      <alignment vertical="top"/>
      <protection hidden="1"/>
    </xf>
    <xf numFmtId="0" fontId="29" fillId="0" borderId="0" xfId="94" applyFont="1" applyBorder="1" applyAlignment="1" applyProtection="1">
      <alignment vertical="top"/>
      <protection hidden="1"/>
    </xf>
    <xf numFmtId="0" fontId="29" fillId="0" borderId="0" xfId="94" applyFont="1" applyAlignment="1" applyProtection="1">
      <alignment vertical="center"/>
      <protection locked="0"/>
    </xf>
    <xf numFmtId="0" fontId="33" fillId="0" borderId="0" xfId="135" applyFont="1">
      <alignment/>
      <protection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2" fillId="0" borderId="0" xfId="0" applyNumberFormat="1" applyFont="1" applyAlignment="1">
      <alignment horizontal="left" vertical="center"/>
    </xf>
    <xf numFmtId="0" fontId="89" fillId="0" borderId="0" xfId="0" applyFont="1" applyAlignment="1">
      <alignment vertical="center"/>
    </xf>
    <xf numFmtId="0" fontId="92" fillId="0" borderId="0" xfId="0" applyFont="1" applyAlignment="1">
      <alignment horizontal="left" vertical="center"/>
    </xf>
    <xf numFmtId="4" fontId="89" fillId="0" borderId="0" xfId="0" applyNumberFormat="1" applyFont="1" applyAlignment="1">
      <alignment vertical="center"/>
    </xf>
    <xf numFmtId="193" fontId="89" fillId="0" borderId="0" xfId="0" applyNumberFormat="1" applyFont="1" applyAlignment="1">
      <alignment horizontal="left" vertical="center"/>
    </xf>
    <xf numFmtId="0" fontId="92" fillId="0" borderId="0" xfId="0" applyNumberFormat="1" applyFont="1" applyAlignment="1">
      <alignment horizontal="right" vertical="center"/>
    </xf>
    <xf numFmtId="0" fontId="92" fillId="0" borderId="0" xfId="0" applyFont="1" applyAlignment="1">
      <alignment horizontal="center" vertical="center"/>
    </xf>
    <xf numFmtId="194" fontId="91" fillId="0" borderId="0" xfId="98" applyNumberFormat="1" applyFont="1" applyFill="1" applyAlignment="1">
      <alignment horizontal="center"/>
      <protection/>
    </xf>
    <xf numFmtId="0" fontId="91" fillId="0" borderId="0" xfId="0" applyFont="1" applyAlignment="1">
      <alignment/>
    </xf>
    <xf numFmtId="0" fontId="91" fillId="0" borderId="0" xfId="0" applyFont="1" applyFill="1" applyAlignment="1">
      <alignment/>
    </xf>
    <xf numFmtId="43" fontId="91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43" fontId="31" fillId="0" borderId="5" xfId="120" applyFont="1" applyBorder="1" applyAlignment="1">
      <alignment/>
    </xf>
    <xf numFmtId="0" fontId="29" fillId="37" borderId="17" xfId="135" applyFont="1" applyFill="1" applyBorder="1" applyAlignment="1">
      <alignment horizontal="left"/>
      <protection/>
    </xf>
    <xf numFmtId="0" fontId="89" fillId="0" borderId="0" xfId="0" applyNumberFormat="1" applyFont="1" applyAlignment="1">
      <alignment horizontal="left" vertical="center"/>
    </xf>
    <xf numFmtId="43" fontId="34" fillId="11" borderId="19" xfId="0" applyNumberFormat="1" applyFont="1" applyFill="1" applyBorder="1" applyAlignment="1">
      <alignment horizontal="center" vertical="center"/>
    </xf>
    <xf numFmtId="43" fontId="34" fillId="11" borderId="20" xfId="0" applyNumberFormat="1" applyFont="1" applyFill="1" applyBorder="1" applyAlignment="1">
      <alignment horizontal="center" vertical="center"/>
    </xf>
    <xf numFmtId="43" fontId="34" fillId="11" borderId="15" xfId="0" applyNumberFormat="1" applyFont="1" applyFill="1" applyBorder="1" applyAlignment="1">
      <alignment horizontal="center" vertical="center"/>
    </xf>
    <xf numFmtId="4" fontId="34" fillId="11" borderId="4" xfId="120" applyNumberFormat="1" applyFont="1" applyFill="1" applyBorder="1" applyAlignment="1">
      <alignment horizontal="center" vertical="center"/>
    </xf>
    <xf numFmtId="43" fontId="34" fillId="11" borderId="21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2" fontId="31" fillId="0" borderId="23" xfId="0" applyNumberFormat="1" applyFont="1" applyFill="1" applyBorder="1" applyAlignment="1">
      <alignment horizontal="center"/>
    </xf>
    <xf numFmtId="43" fontId="31" fillId="0" borderId="5" xfId="120" applyNumberFormat="1" applyFont="1" applyFill="1" applyBorder="1" applyAlignment="1">
      <alignment horizontal="center"/>
    </xf>
    <xf numFmtId="43" fontId="31" fillId="0" borderId="5" xfId="120" applyFont="1" applyFill="1" applyBorder="1" applyAlignment="1">
      <alignment horizontal="center" vertical="center"/>
    </xf>
    <xf numFmtId="43" fontId="31" fillId="0" borderId="5" xfId="120" applyFont="1" applyBorder="1" applyAlignment="1">
      <alignment horizontal="right"/>
    </xf>
    <xf numFmtId="43" fontId="31" fillId="0" borderId="5" xfId="120" applyFont="1" applyBorder="1" applyAlignment="1" applyProtection="1">
      <alignment horizontal="right"/>
      <protection locked="0"/>
    </xf>
    <xf numFmtId="0" fontId="31" fillId="0" borderId="5" xfId="0" applyFont="1" applyFill="1" applyBorder="1" applyAlignment="1">
      <alignment/>
    </xf>
    <xf numFmtId="0" fontId="34" fillId="0" borderId="5" xfId="0" applyFont="1" applyBorder="1" applyAlignment="1">
      <alignment horizontal="center"/>
    </xf>
    <xf numFmtId="0" fontId="31" fillId="0" borderId="22" xfId="0" applyFont="1" applyBorder="1" applyAlignment="1">
      <alignment horizontal="left"/>
    </xf>
    <xf numFmtId="43" fontId="31" fillId="0" borderId="5" xfId="0" applyNumberFormat="1" applyFont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31" fillId="0" borderId="22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43" fontId="31" fillId="0" borderId="4" xfId="0" applyNumberFormat="1" applyFont="1" applyFill="1" applyBorder="1" applyAlignment="1">
      <alignment horizontal="center"/>
    </xf>
    <xf numFmtId="43" fontId="31" fillId="0" borderId="4" xfId="120" applyFont="1" applyFill="1" applyBorder="1" applyAlignment="1">
      <alignment/>
    </xf>
    <xf numFmtId="43" fontId="34" fillId="0" borderId="4" xfId="120" applyFont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1" fillId="38" borderId="4" xfId="0" applyFont="1" applyFill="1" applyBorder="1" applyAlignment="1">
      <alignment horizontal="center"/>
    </xf>
    <xf numFmtId="43" fontId="31" fillId="38" borderId="4" xfId="0" applyNumberFormat="1" applyFont="1" applyFill="1" applyBorder="1" applyAlignment="1">
      <alignment horizontal="center"/>
    </xf>
    <xf numFmtId="43" fontId="31" fillId="38" borderId="4" xfId="120" applyFont="1" applyFill="1" applyBorder="1" applyAlignment="1">
      <alignment/>
    </xf>
    <xf numFmtId="43" fontId="34" fillId="38" borderId="4" xfId="120" applyFont="1" applyFill="1" applyBorder="1" applyAlignment="1">
      <alignment horizontal="right"/>
    </xf>
    <xf numFmtId="0" fontId="36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193" fontId="30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3" fontId="30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Alignment="1" applyProtection="1" quotePrefix="1">
      <alignment horizontal="left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93" fillId="0" borderId="0" xfId="0" applyFont="1" applyAlignment="1" applyProtection="1">
      <alignment vertical="center"/>
      <protection locked="0"/>
    </xf>
    <xf numFmtId="0" fontId="93" fillId="0" borderId="0" xfId="0" applyFont="1" applyAlignment="1" applyProtection="1">
      <alignment horizontal="left" vertical="center"/>
      <protection locked="0"/>
    </xf>
    <xf numFmtId="0" fontId="93" fillId="0" borderId="0" xfId="0" applyFont="1" applyAlignment="1" applyProtection="1" quotePrefix="1">
      <alignment horizontal="left" vertical="center"/>
      <protection locked="0"/>
    </xf>
    <xf numFmtId="0" fontId="36" fillId="0" borderId="0" xfId="97" applyFont="1" applyAlignment="1">
      <alignment vertical="center"/>
      <protection/>
    </xf>
    <xf numFmtId="0" fontId="30" fillId="0" borderId="0" xfId="88" applyFont="1" applyAlignment="1" applyProtection="1">
      <alignment horizontal="left" vertical="center"/>
      <protection hidden="1"/>
    </xf>
    <xf numFmtId="216" fontId="30" fillId="0" borderId="0" xfId="57" applyNumberFormat="1" applyFont="1" applyBorder="1" applyAlignment="1" applyProtection="1">
      <alignment horizontal="center" vertical="center"/>
      <protection hidden="1"/>
    </xf>
    <xf numFmtId="0" fontId="30" fillId="0" borderId="0" xfId="88" applyFont="1" applyAlignment="1" applyProtection="1">
      <alignment vertical="center"/>
      <protection hidden="1"/>
    </xf>
    <xf numFmtId="0" fontId="30" fillId="0" borderId="0" xfId="135" applyFont="1" applyAlignment="1">
      <alignment vertical="center"/>
      <protection/>
    </xf>
    <xf numFmtId="0" fontId="30" fillId="0" borderId="0" xfId="88" applyFont="1" applyAlignment="1" applyProtection="1">
      <alignment horizontal="right" vertical="center"/>
      <protection hidden="1"/>
    </xf>
    <xf numFmtId="0" fontId="30" fillId="0" borderId="0" xfId="94" applyFont="1" applyAlignment="1" applyProtection="1">
      <alignment vertical="center"/>
      <protection hidden="1"/>
    </xf>
    <xf numFmtId="0" fontId="30" fillId="0" borderId="0" xfId="94" applyFont="1" applyAlignment="1">
      <alignment vertical="center"/>
      <protection/>
    </xf>
    <xf numFmtId="0" fontId="37" fillId="0" borderId="0" xfId="94" applyFont="1" applyAlignment="1" applyProtection="1">
      <alignment vertical="center"/>
      <protection hidden="1"/>
    </xf>
    <xf numFmtId="0" fontId="30" fillId="0" borderId="0" xfId="94" applyFont="1" applyAlignment="1">
      <alignment horizontal="center" vertical="center"/>
      <protection/>
    </xf>
    <xf numFmtId="0" fontId="93" fillId="0" borderId="0" xfId="88" applyFont="1" applyAlignment="1" applyProtection="1">
      <alignment horizontal="right" vertical="center"/>
      <protection hidden="1"/>
    </xf>
    <xf numFmtId="0" fontId="93" fillId="0" borderId="0" xfId="88" applyFont="1" applyAlignment="1" applyProtection="1">
      <alignment horizontal="left" vertical="center"/>
      <protection hidden="1"/>
    </xf>
    <xf numFmtId="0" fontId="93" fillId="0" borderId="0" xfId="88" applyFont="1" applyAlignment="1" applyProtection="1">
      <alignment vertical="center"/>
      <protection hidden="1"/>
    </xf>
    <xf numFmtId="0" fontId="93" fillId="0" borderId="0" xfId="94" applyFont="1" applyAlignment="1" applyProtection="1">
      <alignment horizontal="center" vertical="center"/>
      <protection hidden="1"/>
    </xf>
    <xf numFmtId="0" fontId="93" fillId="0" borderId="0" xfId="94" applyFont="1" applyAlignment="1" applyProtection="1">
      <alignment horizontal="left" vertical="center"/>
      <protection hidden="1"/>
    </xf>
    <xf numFmtId="0" fontId="93" fillId="0" borderId="0" xfId="96" applyFont="1" applyAlignment="1" applyProtection="1">
      <alignment vertical="center"/>
      <protection locked="0"/>
    </xf>
    <xf numFmtId="0" fontId="93" fillId="0" borderId="0" xfId="94" applyFont="1" applyAlignment="1" applyProtection="1">
      <alignment vertical="center"/>
      <protection hidden="1"/>
    </xf>
    <xf numFmtId="0" fontId="94" fillId="0" borderId="0" xfId="94" applyFont="1" applyAlignment="1" applyProtection="1">
      <alignment horizontal="center" vertical="center"/>
      <protection hidden="1"/>
    </xf>
    <xf numFmtId="0" fontId="36" fillId="0" borderId="16" xfId="0" applyFont="1" applyBorder="1" applyAlignment="1" applyProtection="1" quotePrefix="1">
      <alignment horizontal="left"/>
      <protection locked="0"/>
    </xf>
    <xf numFmtId="0" fontId="89" fillId="0" borderId="16" xfId="0" applyFont="1" applyBorder="1" applyAlignment="1">
      <alignment horizontal="left" vertical="center"/>
    </xf>
    <xf numFmtId="0" fontId="36" fillId="0" borderId="17" xfId="0" applyFont="1" applyBorder="1" applyAlignment="1" applyProtection="1" quotePrefix="1">
      <alignment horizontal="left"/>
      <protection locked="0"/>
    </xf>
    <xf numFmtId="0" fontId="89" fillId="0" borderId="17" xfId="0" applyFont="1" applyBorder="1" applyAlignment="1">
      <alignment horizontal="left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left" vertical="center"/>
    </xf>
    <xf numFmtId="0" fontId="30" fillId="37" borderId="24" xfId="135" applyFont="1" applyFill="1" applyBorder="1">
      <alignment/>
      <protection/>
    </xf>
    <xf numFmtId="0" fontId="30" fillId="37" borderId="25" xfId="135" applyFont="1" applyFill="1" applyBorder="1" applyAlignment="1">
      <alignment horizontal="center"/>
      <protection/>
    </xf>
    <xf numFmtId="0" fontId="30" fillId="37" borderId="26" xfId="135" applyFont="1" applyFill="1" applyBorder="1" applyAlignment="1">
      <alignment/>
      <protection/>
    </xf>
    <xf numFmtId="0" fontId="30" fillId="37" borderId="27" xfId="135" applyFont="1" applyFill="1" applyBorder="1" applyAlignment="1">
      <alignment/>
      <protection/>
    </xf>
    <xf numFmtId="0" fontId="30" fillId="37" borderId="25" xfId="135" applyFont="1" applyFill="1" applyBorder="1">
      <alignment/>
      <protection/>
    </xf>
    <xf numFmtId="0" fontId="30" fillId="37" borderId="26" xfId="135" applyFont="1" applyFill="1" applyBorder="1" applyAlignment="1">
      <alignment horizontal="left"/>
      <protection/>
    </xf>
    <xf numFmtId="0" fontId="30" fillId="37" borderId="17" xfId="135" applyFont="1" applyFill="1" applyBorder="1" applyAlignment="1">
      <alignment horizontal="left"/>
      <protection/>
    </xf>
    <xf numFmtId="0" fontId="30" fillId="37" borderId="27" xfId="135" applyFont="1" applyFill="1" applyBorder="1" applyAlignment="1">
      <alignment horizontal="left"/>
      <protection/>
    </xf>
    <xf numFmtId="0" fontId="30" fillId="37" borderId="28" xfId="135" applyFont="1" applyFill="1" applyBorder="1" applyAlignment="1">
      <alignment horizontal="center"/>
      <protection/>
    </xf>
    <xf numFmtId="0" fontId="30" fillId="37" borderId="28" xfId="135" applyFont="1" applyFill="1" applyBorder="1">
      <alignment/>
      <protection/>
    </xf>
    <xf numFmtId="0" fontId="30" fillId="37" borderId="5" xfId="135" applyFont="1" applyFill="1" applyBorder="1">
      <alignment/>
      <protection/>
    </xf>
    <xf numFmtId="0" fontId="30" fillId="37" borderId="29" xfId="135" applyFont="1" applyFill="1" applyBorder="1" applyAlignment="1">
      <alignment/>
      <protection/>
    </xf>
    <xf numFmtId="0" fontId="34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 quotePrefix="1">
      <alignment horizontal="left"/>
      <protection locked="0"/>
    </xf>
    <xf numFmtId="0" fontId="31" fillId="0" borderId="0" xfId="0" applyFont="1" applyAlignment="1" applyProtection="1">
      <alignment horizontal="centerContinuous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 applyProtection="1" quotePrefix="1">
      <alignment horizontal="left"/>
      <protection locked="0"/>
    </xf>
    <xf numFmtId="0" fontId="31" fillId="0" borderId="0" xfId="0" applyFont="1" applyAlignment="1">
      <alignment/>
    </xf>
    <xf numFmtId="2" fontId="31" fillId="0" borderId="0" xfId="0" applyNumberFormat="1" applyFont="1" applyAlignment="1" applyProtection="1">
      <alignment horizontal="center"/>
      <protection locked="0"/>
    </xf>
    <xf numFmtId="2" fontId="31" fillId="0" borderId="0" xfId="0" applyNumberFormat="1" applyFont="1" applyAlignment="1" applyProtection="1" quotePrefix="1">
      <alignment horizontal="centerContinuous"/>
      <protection locked="0"/>
    </xf>
    <xf numFmtId="2" fontId="31" fillId="0" borderId="0" xfId="0" applyNumberFormat="1" applyFont="1" applyAlignment="1" applyProtection="1">
      <alignment horizontal="centerContinuous"/>
      <protection locked="0"/>
    </xf>
    <xf numFmtId="0" fontId="31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34" fillId="0" borderId="30" xfId="0" applyFont="1" applyBorder="1" applyAlignment="1" applyProtection="1">
      <alignment horizontal="center"/>
      <protection locked="0"/>
    </xf>
    <xf numFmtId="0" fontId="34" fillId="0" borderId="30" xfId="0" applyFont="1" applyBorder="1" applyAlignment="1" applyProtection="1">
      <alignment vertical="center"/>
      <protection locked="0"/>
    </xf>
    <xf numFmtId="0" fontId="34" fillId="0" borderId="31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Continuous"/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43" fontId="95" fillId="0" borderId="5" xfId="120" applyFont="1" applyBorder="1" applyAlignment="1" applyProtection="1">
      <alignment horizontal="center"/>
      <protection locked="0"/>
    </xf>
    <xf numFmtId="215" fontId="95" fillId="0" borderId="5" xfId="0" applyNumberFormat="1" applyFont="1" applyBorder="1" applyAlignment="1" applyProtection="1">
      <alignment horizontal="center"/>
      <protection locked="0"/>
    </xf>
    <xf numFmtId="43" fontId="31" fillId="0" borderId="5" xfId="0" applyNumberFormat="1" applyFont="1" applyBorder="1" applyAlignment="1" applyProtection="1">
      <alignment horizontal="center"/>
      <protection locked="0"/>
    </xf>
    <xf numFmtId="3" fontId="96" fillId="0" borderId="33" xfId="0" applyNumberFormat="1" applyFont="1" applyFill="1" applyBorder="1" applyAlignment="1" applyProtection="1">
      <alignment horizontal="left"/>
      <protection locked="0"/>
    </xf>
    <xf numFmtId="0" fontId="91" fillId="0" borderId="0" xfId="0" applyFont="1" applyBorder="1" applyAlignment="1">
      <alignment/>
    </xf>
    <xf numFmtId="0" fontId="97" fillId="0" borderId="0" xfId="0" applyFont="1" applyBorder="1" applyAlignment="1">
      <alignment/>
    </xf>
    <xf numFmtId="43" fontId="31" fillId="0" borderId="5" xfId="120" applyFont="1" applyBorder="1" applyAlignment="1" applyProtection="1">
      <alignment horizontal="center"/>
      <protection locked="0"/>
    </xf>
    <xf numFmtId="215" fontId="31" fillId="0" borderId="5" xfId="0" applyNumberFormat="1" applyFont="1" applyBorder="1" applyAlignment="1" applyProtection="1">
      <alignment horizontal="center"/>
      <protection locked="0"/>
    </xf>
    <xf numFmtId="3" fontId="96" fillId="0" borderId="34" xfId="0" applyNumberFormat="1" applyFont="1" applyBorder="1" applyAlignment="1" applyProtection="1">
      <alignment/>
      <protection locked="0"/>
    </xf>
    <xf numFmtId="3" fontId="96" fillId="0" borderId="34" xfId="0" applyNumberFormat="1" applyFont="1" applyFill="1" applyBorder="1" applyAlignment="1" applyProtection="1">
      <alignment horizontal="left"/>
      <protection locked="0"/>
    </xf>
    <xf numFmtId="0" fontId="31" fillId="0" borderId="32" xfId="0" applyFont="1" applyBorder="1" applyAlignment="1" applyProtection="1">
      <alignment horizontal="center"/>
      <protection locked="0"/>
    </xf>
    <xf numFmtId="3" fontId="31" fillId="0" borderId="5" xfId="0" applyNumberFormat="1" applyFont="1" applyBorder="1" applyAlignment="1" applyProtection="1">
      <alignment horizontal="center"/>
      <protection locked="0"/>
    </xf>
    <xf numFmtId="195" fontId="31" fillId="0" borderId="5" xfId="0" applyNumberFormat="1" applyFont="1" applyBorder="1" applyAlignment="1" applyProtection="1">
      <alignment horizontal="center"/>
      <protection locked="0"/>
    </xf>
    <xf numFmtId="4" fontId="31" fillId="0" borderId="5" xfId="0" applyNumberFormat="1" applyFont="1" applyBorder="1" applyAlignment="1" applyProtection="1">
      <alignment horizont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3" fontId="31" fillId="0" borderId="36" xfId="0" applyNumberFormat="1" applyFont="1" applyBorder="1" applyAlignment="1" applyProtection="1">
      <alignment horizontal="center"/>
      <protection locked="0"/>
    </xf>
    <xf numFmtId="195" fontId="31" fillId="0" borderId="36" xfId="0" applyNumberFormat="1" applyFont="1" applyBorder="1" applyAlignment="1" applyProtection="1">
      <alignment horizontal="center"/>
      <protection locked="0"/>
    </xf>
    <xf numFmtId="43" fontId="31" fillId="0" borderId="36" xfId="120" applyFont="1" applyBorder="1" applyAlignment="1" applyProtection="1">
      <alignment horizontal="center"/>
      <protection locked="0"/>
    </xf>
    <xf numFmtId="3" fontId="96" fillId="0" borderId="37" xfId="0" applyNumberFormat="1" applyFont="1" applyBorder="1" applyAlignment="1" applyProtection="1">
      <alignment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 horizontal="left"/>
      <protection locked="0"/>
    </xf>
    <xf numFmtId="0" fontId="35" fillId="0" borderId="39" xfId="0" applyFont="1" applyBorder="1" applyAlignment="1" applyProtection="1">
      <alignment horizontal="center" vertical="center"/>
      <protection locked="0"/>
    </xf>
    <xf numFmtId="0" fontId="31" fillId="0" borderId="39" xfId="0" applyFont="1" applyBorder="1" applyAlignment="1" applyProtection="1">
      <alignment/>
      <protection locked="0"/>
    </xf>
    <xf numFmtId="3" fontId="31" fillId="0" borderId="30" xfId="0" applyNumberFormat="1" applyFont="1" applyBorder="1" applyAlignment="1" applyProtection="1">
      <alignment horizontal="center"/>
      <protection locked="0"/>
    </xf>
    <xf numFmtId="195" fontId="31" fillId="0" borderId="30" xfId="0" applyNumberFormat="1" applyFont="1" applyBorder="1" applyAlignment="1" applyProtection="1">
      <alignment horizontal="center"/>
      <protection locked="0"/>
    </xf>
    <xf numFmtId="4" fontId="31" fillId="0" borderId="30" xfId="0" applyNumberFormat="1" applyFont="1" applyBorder="1" applyAlignment="1" applyProtection="1">
      <alignment horizontal="center"/>
      <protection locked="0"/>
    </xf>
    <xf numFmtId="3" fontId="31" fillId="0" borderId="33" xfId="0" applyNumberFormat="1" applyFont="1" applyBorder="1" applyAlignment="1" applyProtection="1">
      <alignment/>
      <protection locked="0"/>
    </xf>
    <xf numFmtId="3" fontId="31" fillId="0" borderId="34" xfId="0" applyNumberFormat="1" applyFont="1" applyBorder="1" applyAlignment="1" applyProtection="1">
      <alignment/>
      <protection locked="0"/>
    </xf>
    <xf numFmtId="3" fontId="96" fillId="0" borderId="22" xfId="0" applyNumberFormat="1" applyFont="1" applyBorder="1" applyAlignment="1" applyProtection="1">
      <alignment/>
      <protection locked="0"/>
    </xf>
    <xf numFmtId="0" fontId="31" fillId="0" borderId="40" xfId="0" applyFont="1" applyBorder="1" applyAlignment="1" applyProtection="1">
      <alignment/>
      <protection locked="0"/>
    </xf>
    <xf numFmtId="3" fontId="31" fillId="0" borderId="41" xfId="0" applyNumberFormat="1" applyFont="1" applyBorder="1" applyAlignment="1" applyProtection="1">
      <alignment/>
      <protection locked="0"/>
    </xf>
    <xf numFmtId="0" fontId="31" fillId="0" borderId="38" xfId="0" applyFont="1" applyBorder="1" applyAlignment="1" applyProtection="1">
      <alignment horizontal="centerContinuous"/>
      <protection locked="0"/>
    </xf>
    <xf numFmtId="0" fontId="31" fillId="0" borderId="39" xfId="0" applyFont="1" applyBorder="1" applyAlignment="1" applyProtection="1">
      <alignment horizontal="centerContinuous"/>
      <protection locked="0"/>
    </xf>
    <xf numFmtId="3" fontId="31" fillId="0" borderId="39" xfId="0" applyNumberFormat="1" applyFont="1" applyBorder="1" applyAlignment="1" applyProtection="1">
      <alignment horizontal="centerContinuous"/>
      <protection locked="0"/>
    </xf>
    <xf numFmtId="3" fontId="31" fillId="0" borderId="42" xfId="0" applyNumberFormat="1" applyFont="1" applyBorder="1" applyAlignment="1" applyProtection="1">
      <alignment horizontal="centerContinuous"/>
      <protection locked="0"/>
    </xf>
    <xf numFmtId="43" fontId="98" fillId="0" borderId="43" xfId="120" applyFont="1" applyBorder="1" applyAlignment="1" applyProtection="1">
      <alignment horizontal="center"/>
      <protection locked="0"/>
    </xf>
    <xf numFmtId="3" fontId="31" fillId="0" borderId="33" xfId="0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Continuous"/>
      <protection locked="0"/>
    </xf>
    <xf numFmtId="0" fontId="31" fillId="0" borderId="23" xfId="0" applyFont="1" applyBorder="1" applyAlignment="1" applyProtection="1">
      <alignment horizontal="centerContinuous"/>
      <protection locked="0"/>
    </xf>
    <xf numFmtId="4" fontId="31" fillId="0" borderId="44" xfId="136" applyNumberFormat="1" applyFont="1" applyBorder="1" applyAlignment="1" applyProtection="1">
      <alignment horizontal="center" vertical="center"/>
      <protection locked="0"/>
    </xf>
    <xf numFmtId="4" fontId="31" fillId="0" borderId="45" xfId="0" applyNumberFormat="1" applyFont="1" applyBorder="1" applyAlignment="1" applyProtection="1">
      <alignment horizontal="center"/>
      <protection locked="0"/>
    </xf>
    <xf numFmtId="0" fontId="31" fillId="0" borderId="46" xfId="0" applyFont="1" applyBorder="1" applyAlignment="1" applyProtection="1">
      <alignment horizontal="centerContinuous" vertical="center"/>
      <protection locked="0"/>
    </xf>
    <xf numFmtId="0" fontId="31" fillId="0" borderId="47" xfId="0" applyFont="1" applyBorder="1" applyAlignment="1" applyProtection="1">
      <alignment vertical="center"/>
      <protection locked="0"/>
    </xf>
    <xf numFmtId="0" fontId="99" fillId="0" borderId="40" xfId="136" applyFont="1" applyBorder="1" applyAlignment="1" applyProtection="1">
      <alignment horizontal="left" vertical="center"/>
      <protection locked="0"/>
    </xf>
    <xf numFmtId="0" fontId="31" fillId="0" borderId="40" xfId="0" applyFont="1" applyBorder="1" applyAlignment="1" applyProtection="1">
      <alignment horizontal="centerContinuous" vertical="center"/>
      <protection locked="0"/>
    </xf>
    <xf numFmtId="3" fontId="31" fillId="0" borderId="40" xfId="0" applyNumberFormat="1" applyFont="1" applyBorder="1" applyAlignment="1" applyProtection="1">
      <alignment horizontal="center" vertical="center"/>
      <protection locked="0"/>
    </xf>
    <xf numFmtId="3" fontId="31" fillId="0" borderId="48" xfId="0" applyNumberFormat="1" applyFont="1" applyBorder="1" applyAlignment="1" applyProtection="1">
      <alignment horizontal="center" vertical="center"/>
      <protection locked="0"/>
    </xf>
    <xf numFmtId="193" fontId="31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Fill="1" applyAlignment="1" applyProtection="1">
      <alignment horizontal="left"/>
      <protection locked="0"/>
    </xf>
    <xf numFmtId="0" fontId="31" fillId="0" borderId="0" xfId="0" applyFont="1" applyFill="1" applyAlignment="1" applyProtection="1">
      <alignment/>
      <protection locked="0"/>
    </xf>
    <xf numFmtId="2" fontId="31" fillId="0" borderId="0" xfId="0" applyNumberFormat="1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right"/>
      <protection locked="0"/>
    </xf>
    <xf numFmtId="4" fontId="31" fillId="0" borderId="0" xfId="136" applyNumberFormat="1" applyFont="1" applyBorder="1" applyAlignment="1" applyProtection="1">
      <alignment horizontal="center" vertical="center"/>
      <protection locked="0"/>
    </xf>
    <xf numFmtId="0" fontId="92" fillId="0" borderId="0" xfId="0" applyFont="1" applyAlignment="1">
      <alignment horizontal="center" vertical="center"/>
    </xf>
    <xf numFmtId="43" fontId="87" fillId="0" borderId="0" xfId="120" applyFont="1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Fill="1" applyAlignment="1" applyProtection="1">
      <alignment horizontal="left"/>
      <protection locked="0"/>
    </xf>
    <xf numFmtId="3" fontId="95" fillId="0" borderId="34" xfId="0" applyNumberFormat="1" applyFont="1" applyBorder="1" applyAlignment="1" applyProtection="1">
      <alignment/>
      <protection locked="0"/>
    </xf>
    <xf numFmtId="0" fontId="95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0" fillId="0" borderId="16" xfId="0" applyFont="1" applyBorder="1" applyAlignment="1" applyProtection="1" quotePrefix="1">
      <alignment horizontal="left" vertical="center"/>
      <protection locked="0"/>
    </xf>
    <xf numFmtId="0" fontId="30" fillId="0" borderId="16" xfId="0" applyFont="1" applyBorder="1" applyAlignment="1" applyProtection="1">
      <alignment horizontal="left" vertical="center"/>
      <protection locked="0"/>
    </xf>
    <xf numFmtId="4" fontId="30" fillId="0" borderId="0" xfId="0" applyNumberFormat="1" applyFont="1" applyAlignment="1">
      <alignment/>
    </xf>
    <xf numFmtId="0" fontId="30" fillId="0" borderId="0" xfId="0" applyFont="1" applyAlignment="1" applyProtection="1">
      <alignment vertical="center"/>
      <protection locked="0"/>
    </xf>
    <xf numFmtId="0" fontId="30" fillId="0" borderId="16" xfId="88" applyFont="1" applyBorder="1" applyAlignment="1" applyProtection="1">
      <alignment horizontal="left" vertical="center"/>
      <protection hidden="1"/>
    </xf>
    <xf numFmtId="0" fontId="30" fillId="0" borderId="0" xfId="94" applyFont="1" applyAlignment="1" applyProtection="1">
      <alignment horizontal="left" vertical="center"/>
      <protection hidden="1"/>
    </xf>
    <xf numFmtId="0" fontId="30" fillId="0" borderId="0" xfId="96" applyFont="1" applyAlignment="1" applyProtection="1">
      <alignment vertical="center"/>
      <protection locked="0"/>
    </xf>
    <xf numFmtId="0" fontId="30" fillId="0" borderId="17" xfId="0" applyFont="1" applyBorder="1" applyAlignment="1">
      <alignment horizontal="left" vertical="center"/>
    </xf>
    <xf numFmtId="43" fontId="95" fillId="0" borderId="5" xfId="120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15" xfId="0" applyFont="1" applyFill="1" applyBorder="1" applyAlignment="1">
      <alignment horizontal="left"/>
    </xf>
    <xf numFmtId="43" fontId="31" fillId="0" borderId="21" xfId="0" applyNumberFormat="1" applyFont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43" fontId="31" fillId="0" borderId="21" xfId="120" applyFont="1" applyBorder="1" applyAlignment="1">
      <alignment/>
    </xf>
    <xf numFmtId="43" fontId="31" fillId="0" borderId="21" xfId="120" applyFont="1" applyBorder="1" applyAlignment="1">
      <alignment horizontal="right"/>
    </xf>
    <xf numFmtId="43" fontId="31" fillId="0" borderId="21" xfId="120" applyFont="1" applyBorder="1" applyAlignment="1" applyProtection="1">
      <alignment horizontal="right"/>
      <protection locked="0"/>
    </xf>
    <xf numFmtId="43" fontId="95" fillId="0" borderId="21" xfId="120" applyFont="1" applyBorder="1" applyAlignment="1">
      <alignment/>
    </xf>
    <xf numFmtId="0" fontId="25" fillId="0" borderId="19" xfId="91" applyFont="1" applyBorder="1" applyAlignment="1">
      <alignment horizontal="center"/>
      <protection/>
    </xf>
    <xf numFmtId="212" fontId="25" fillId="0" borderId="0" xfId="91" applyNumberFormat="1" applyFont="1" applyBorder="1" applyAlignment="1">
      <alignment horizontal="center"/>
      <protection/>
    </xf>
    <xf numFmtId="211" fontId="26" fillId="0" borderId="49" xfId="61" applyNumberFormat="1" applyFont="1" applyBorder="1" applyAlignment="1">
      <alignment horizontal="center"/>
    </xf>
    <xf numFmtId="211" fontId="26" fillId="0" borderId="2" xfId="61" applyNumberFormat="1" applyFont="1" applyBorder="1" applyAlignment="1">
      <alignment horizontal="center"/>
    </xf>
    <xf numFmtId="211" fontId="26" fillId="0" borderId="50" xfId="61" applyNumberFormat="1" applyFont="1" applyBorder="1" applyAlignment="1">
      <alignment horizontal="center"/>
    </xf>
    <xf numFmtId="0" fontId="25" fillId="0" borderId="0" xfId="91" applyFont="1" applyAlignment="1">
      <alignment horizontal="center"/>
      <protection/>
    </xf>
    <xf numFmtId="192" fontId="24" fillId="39" borderId="0" xfId="61" applyFont="1" applyFill="1" applyAlignment="1" applyProtection="1">
      <alignment horizontal="center"/>
      <protection locked="0"/>
    </xf>
    <xf numFmtId="211" fontId="24" fillId="39" borderId="0" xfId="61" applyNumberFormat="1" applyFont="1" applyFill="1" applyAlignment="1" applyProtection="1">
      <alignment horizontal="center"/>
      <protection locked="0"/>
    </xf>
    <xf numFmtId="0" fontId="25" fillId="0" borderId="0" xfId="91" applyFont="1" applyAlignment="1">
      <alignment horizontal="left" vertical="center"/>
      <protection/>
    </xf>
    <xf numFmtId="0" fontId="25" fillId="0" borderId="0" xfId="91" applyFont="1" applyAlignment="1">
      <alignment horizontal="left" vertical="center"/>
      <protection/>
    </xf>
    <xf numFmtId="0" fontId="25" fillId="0" borderId="0" xfId="91" applyFont="1" applyAlignment="1">
      <alignment horizontal="center" vertical="center"/>
      <protection/>
    </xf>
    <xf numFmtId="211" fontId="25" fillId="0" borderId="0" xfId="91" applyNumberFormat="1" applyFont="1" applyAlignment="1">
      <alignment horizontal="center" vertical="center"/>
      <protection/>
    </xf>
    <xf numFmtId="0" fontId="25" fillId="0" borderId="15" xfId="91" applyFont="1" applyBorder="1" applyAlignment="1">
      <alignment horizontal="center"/>
      <protection/>
    </xf>
    <xf numFmtId="4" fontId="25" fillId="0" borderId="15" xfId="91" applyNumberFormat="1" applyFont="1" applyBorder="1" applyAlignment="1">
      <alignment horizontal="center"/>
      <protection/>
    </xf>
    <xf numFmtId="192" fontId="24" fillId="0" borderId="0" xfId="61" applyFont="1" applyAlignment="1">
      <alignment horizontal="center"/>
    </xf>
    <xf numFmtId="9" fontId="24" fillId="0" borderId="0" xfId="91" applyNumberFormat="1" applyFont="1" applyAlignment="1">
      <alignment horizontal="center"/>
      <protection/>
    </xf>
    <xf numFmtId="0" fontId="23" fillId="0" borderId="0" xfId="91" applyFont="1" applyAlignment="1">
      <alignment horizontal="center"/>
      <protection/>
    </xf>
    <xf numFmtId="0" fontId="30" fillId="0" borderId="51" xfId="0" applyFont="1" applyBorder="1" applyAlignment="1" applyProtection="1">
      <alignment horizontal="center" vertical="center"/>
      <protection locked="0"/>
    </xf>
    <xf numFmtId="0" fontId="30" fillId="37" borderId="52" xfId="135" applyFont="1" applyFill="1" applyBorder="1" applyAlignment="1">
      <alignment horizontal="center"/>
      <protection/>
    </xf>
    <xf numFmtId="0" fontId="30" fillId="37" borderId="18" xfId="135" applyFont="1" applyFill="1" applyBorder="1" applyAlignment="1">
      <alignment horizontal="center"/>
      <protection/>
    </xf>
    <xf numFmtId="0" fontId="30" fillId="37" borderId="53" xfId="135" applyFont="1" applyFill="1" applyBorder="1" applyAlignment="1">
      <alignment horizontal="center"/>
      <protection/>
    </xf>
    <xf numFmtId="43" fontId="30" fillId="37" borderId="52" xfId="126" applyFont="1" applyFill="1" applyBorder="1" applyAlignment="1">
      <alignment horizontal="center"/>
    </xf>
    <xf numFmtId="43" fontId="30" fillId="37" borderId="18" xfId="126" applyFont="1" applyFill="1" applyBorder="1" applyAlignment="1">
      <alignment horizontal="center"/>
    </xf>
    <xf numFmtId="43" fontId="30" fillId="37" borderId="53" xfId="126" applyFont="1" applyFill="1" applyBorder="1" applyAlignment="1">
      <alignment horizontal="center"/>
    </xf>
    <xf numFmtId="0" fontId="31" fillId="0" borderId="0" xfId="96" applyNumberFormat="1" applyFont="1" applyBorder="1" applyAlignment="1" applyProtection="1">
      <alignment horizontal="center" vertical="center"/>
      <protection locked="0"/>
    </xf>
    <xf numFmtId="0" fontId="36" fillId="37" borderId="5" xfId="135" applyFont="1" applyFill="1" applyBorder="1" applyAlignment="1">
      <alignment horizontal="center" vertical="center"/>
      <protection/>
    </xf>
    <xf numFmtId="0" fontId="36" fillId="37" borderId="54" xfId="135" applyFont="1" applyFill="1" applyBorder="1" applyAlignment="1">
      <alignment horizontal="center" vertical="center"/>
      <protection/>
    </xf>
    <xf numFmtId="0" fontId="30" fillId="37" borderId="55" xfId="135" applyFont="1" applyFill="1" applyBorder="1" applyAlignment="1">
      <alignment horizontal="right"/>
      <protection/>
    </xf>
    <xf numFmtId="0" fontId="30" fillId="37" borderId="56" xfId="135" applyFont="1" applyFill="1" applyBorder="1" applyAlignment="1">
      <alignment horizontal="right"/>
      <protection/>
    </xf>
    <xf numFmtId="0" fontId="30" fillId="37" borderId="57" xfId="135" applyFont="1" applyFill="1" applyBorder="1" applyAlignment="1">
      <alignment horizontal="right"/>
      <protection/>
    </xf>
    <xf numFmtId="43" fontId="36" fillId="37" borderId="58" xfId="126" applyFont="1" applyFill="1" applyBorder="1" applyAlignment="1">
      <alignment horizontal="center"/>
    </xf>
    <xf numFmtId="43" fontId="36" fillId="37" borderId="59" xfId="126" applyFont="1" applyFill="1" applyBorder="1" applyAlignment="1">
      <alignment horizontal="center"/>
    </xf>
    <xf numFmtId="43" fontId="36" fillId="37" borderId="60" xfId="126" applyFont="1" applyFill="1" applyBorder="1" applyAlignment="1">
      <alignment horizontal="center"/>
    </xf>
    <xf numFmtId="0" fontId="36" fillId="37" borderId="61" xfId="135" applyFont="1" applyFill="1" applyBorder="1" applyAlignment="1">
      <alignment horizontal="center"/>
      <protection/>
    </xf>
    <xf numFmtId="0" fontId="36" fillId="37" borderId="62" xfId="135" applyFont="1" applyFill="1" applyBorder="1" applyAlignment="1">
      <alignment horizontal="center"/>
      <protection/>
    </xf>
    <xf numFmtId="0" fontId="30" fillId="37" borderId="26" xfId="135" applyFont="1" applyFill="1" applyBorder="1" applyAlignment="1">
      <alignment horizontal="center"/>
      <protection/>
    </xf>
    <xf numFmtId="0" fontId="30" fillId="37" borderId="17" xfId="135" applyFont="1" applyFill="1" applyBorder="1" applyAlignment="1">
      <alignment horizontal="center"/>
      <protection/>
    </xf>
    <xf numFmtId="0" fontId="30" fillId="37" borderId="27" xfId="135" applyFont="1" applyFill="1" applyBorder="1" applyAlignment="1">
      <alignment horizontal="center"/>
      <protection/>
    </xf>
    <xf numFmtId="43" fontId="30" fillId="37" borderId="26" xfId="126" applyFont="1" applyFill="1" applyBorder="1" applyAlignment="1">
      <alignment horizontal="center"/>
    </xf>
    <xf numFmtId="43" fontId="30" fillId="37" borderId="17" xfId="126" applyFont="1" applyFill="1" applyBorder="1" applyAlignment="1">
      <alignment horizontal="center"/>
    </xf>
    <xf numFmtId="43" fontId="30" fillId="37" borderId="27" xfId="126" applyFont="1" applyFill="1" applyBorder="1" applyAlignment="1">
      <alignment horizontal="center"/>
    </xf>
    <xf numFmtId="0" fontId="38" fillId="37" borderId="63" xfId="135" applyFont="1" applyFill="1" applyBorder="1" applyAlignment="1">
      <alignment horizontal="left"/>
      <protection/>
    </xf>
    <xf numFmtId="0" fontId="38" fillId="37" borderId="64" xfId="135" applyFont="1" applyFill="1" applyBorder="1" applyAlignment="1">
      <alignment horizontal="left"/>
      <protection/>
    </xf>
    <xf numFmtId="0" fontId="38" fillId="37" borderId="65" xfId="135" applyFont="1" applyFill="1" applyBorder="1" applyAlignment="1">
      <alignment horizontal="left"/>
      <protection/>
    </xf>
    <xf numFmtId="216" fontId="30" fillId="37" borderId="63" xfId="126" applyNumberFormat="1" applyFont="1" applyFill="1" applyBorder="1" applyAlignment="1">
      <alignment horizontal="center"/>
    </xf>
    <xf numFmtId="216" fontId="30" fillId="37" borderId="64" xfId="126" applyNumberFormat="1" applyFont="1" applyFill="1" applyBorder="1" applyAlignment="1">
      <alignment horizontal="center"/>
    </xf>
    <xf numFmtId="216" fontId="30" fillId="37" borderId="65" xfId="126" applyNumberFormat="1" applyFont="1" applyFill="1" applyBorder="1" applyAlignment="1">
      <alignment horizontal="center"/>
    </xf>
    <xf numFmtId="0" fontId="27" fillId="37" borderId="0" xfId="135" applyFont="1" applyFill="1" applyAlignment="1">
      <alignment horizontal="center"/>
      <protection/>
    </xf>
    <xf numFmtId="0" fontId="28" fillId="37" borderId="17" xfId="135" applyFont="1" applyFill="1" applyBorder="1" applyAlignment="1">
      <alignment horizontal="right"/>
      <protection/>
    </xf>
    <xf numFmtId="0" fontId="29" fillId="37" borderId="17" xfId="135" applyFont="1" applyFill="1" applyBorder="1" applyAlignment="1">
      <alignment horizontal="center"/>
      <protection/>
    </xf>
    <xf numFmtId="0" fontId="29" fillId="37" borderId="17" xfId="135" applyFont="1" applyFill="1" applyBorder="1" applyAlignment="1">
      <alignment horizontal="left"/>
      <protection/>
    </xf>
    <xf numFmtId="0" fontId="36" fillId="0" borderId="66" xfId="135" applyFont="1" applyBorder="1" applyAlignment="1">
      <alignment horizontal="center" vertical="center"/>
      <protection/>
    </xf>
    <xf numFmtId="0" fontId="36" fillId="0" borderId="67" xfId="135" applyFont="1" applyBorder="1" applyAlignment="1">
      <alignment horizontal="center" vertical="center"/>
      <protection/>
    </xf>
    <xf numFmtId="0" fontId="36" fillId="0" borderId="55" xfId="135" applyFont="1" applyBorder="1" applyAlignment="1">
      <alignment horizontal="center" vertical="center"/>
      <protection/>
    </xf>
    <xf numFmtId="0" fontId="36" fillId="0" borderId="56" xfId="135" applyFont="1" applyBorder="1" applyAlignment="1">
      <alignment horizontal="center" vertical="center"/>
      <protection/>
    </xf>
    <xf numFmtId="0" fontId="36" fillId="0" borderId="57" xfId="135" applyFont="1" applyBorder="1" applyAlignment="1">
      <alignment horizontal="center" vertical="center"/>
      <protection/>
    </xf>
    <xf numFmtId="0" fontId="36" fillId="0" borderId="61" xfId="135" applyFont="1" applyBorder="1" applyAlignment="1">
      <alignment horizontal="center" vertical="center"/>
      <protection/>
    </xf>
    <xf numFmtId="0" fontId="36" fillId="0" borderId="62" xfId="135" applyFont="1" applyBorder="1" applyAlignment="1">
      <alignment horizontal="center" vertical="center"/>
      <protection/>
    </xf>
    <xf numFmtId="0" fontId="36" fillId="0" borderId="29" xfId="135" applyFont="1" applyBorder="1" applyAlignment="1">
      <alignment horizontal="center" vertical="center"/>
      <protection/>
    </xf>
    <xf numFmtId="216" fontId="36" fillId="0" borderId="55" xfId="126" applyNumberFormat="1" applyFont="1" applyBorder="1" applyAlignment="1">
      <alignment horizontal="center" vertical="center" wrapText="1"/>
    </xf>
    <xf numFmtId="216" fontId="36" fillId="0" borderId="56" xfId="126" applyNumberFormat="1" applyFont="1" applyBorder="1" applyAlignment="1">
      <alignment horizontal="center" vertical="center" wrapText="1"/>
    </xf>
    <xf numFmtId="216" fontId="36" fillId="0" borderId="57" xfId="126" applyNumberFormat="1" applyFont="1" applyBorder="1" applyAlignment="1">
      <alignment horizontal="center" vertical="center" wrapText="1"/>
    </xf>
    <xf numFmtId="217" fontId="29" fillId="37" borderId="17" xfId="135" applyNumberFormat="1" applyFont="1" applyFill="1" applyBorder="1" applyAlignment="1">
      <alignment horizontal="left"/>
      <protection/>
    </xf>
    <xf numFmtId="216" fontId="36" fillId="0" borderId="61" xfId="126" applyNumberFormat="1" applyFont="1" applyBorder="1" applyAlignment="1">
      <alignment horizontal="center" vertical="center" wrapText="1"/>
    </xf>
    <xf numFmtId="216" fontId="36" fillId="0" borderId="62" xfId="126" applyNumberFormat="1" applyFont="1" applyBorder="1" applyAlignment="1">
      <alignment horizontal="center" vertical="center" wrapText="1"/>
    </xf>
    <xf numFmtId="216" fontId="36" fillId="0" borderId="29" xfId="126" applyNumberFormat="1" applyFont="1" applyBorder="1" applyAlignment="1">
      <alignment horizontal="center" vertical="center" wrapText="1"/>
    </xf>
    <xf numFmtId="0" fontId="90" fillId="0" borderId="33" xfId="0" applyFont="1" applyBorder="1" applyAlignment="1">
      <alignment horizontal="center" vertical="center"/>
    </xf>
    <xf numFmtId="0" fontId="90" fillId="0" borderId="41" xfId="0" applyFont="1" applyBorder="1" applyAlignment="1">
      <alignment horizontal="center" vertical="center"/>
    </xf>
    <xf numFmtId="0" fontId="34" fillId="0" borderId="38" xfId="0" applyFont="1" applyBorder="1" applyAlignment="1" applyProtection="1">
      <alignment horizontal="center" vertical="center"/>
      <protection locked="0"/>
    </xf>
    <xf numFmtId="0" fontId="34" fillId="0" borderId="46" xfId="0" applyFont="1" applyBorder="1" applyAlignment="1" applyProtection="1">
      <alignment horizontal="center" vertical="center"/>
      <protection locked="0"/>
    </xf>
    <xf numFmtId="0" fontId="34" fillId="0" borderId="68" xfId="0" applyFont="1" applyBorder="1" applyAlignment="1" applyProtection="1">
      <alignment horizontal="center" vertical="center"/>
      <protection locked="0"/>
    </xf>
    <xf numFmtId="0" fontId="34" fillId="0" borderId="39" xfId="0" applyFont="1" applyBorder="1" applyAlignment="1" applyProtection="1">
      <alignment horizontal="center" vertical="center"/>
      <protection locked="0"/>
    </xf>
    <xf numFmtId="0" fontId="34" fillId="0" borderId="42" xfId="0" applyFont="1" applyBorder="1" applyAlignment="1" applyProtection="1">
      <alignment horizontal="center" vertical="center"/>
      <protection locked="0"/>
    </xf>
    <xf numFmtId="0" fontId="34" fillId="0" borderId="47" xfId="0" applyFont="1" applyBorder="1" applyAlignment="1" applyProtection="1">
      <alignment horizontal="center" vertical="center"/>
      <protection locked="0"/>
    </xf>
    <xf numFmtId="0" fontId="34" fillId="0" borderId="40" xfId="0" applyFont="1" applyBorder="1" applyAlignment="1" applyProtection="1">
      <alignment horizontal="center" vertical="center"/>
      <protection locked="0"/>
    </xf>
    <xf numFmtId="0" fontId="34" fillId="0" borderId="69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 quotePrefix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34" fillId="0" borderId="70" xfId="0" applyFont="1" applyBorder="1" applyAlignment="1" applyProtection="1">
      <alignment horizontal="center"/>
      <protection locked="0"/>
    </xf>
    <xf numFmtId="0" fontId="34" fillId="0" borderId="2" xfId="0" applyFont="1" applyBorder="1" applyAlignment="1" applyProtection="1">
      <alignment horizontal="center"/>
      <protection locked="0"/>
    </xf>
    <xf numFmtId="0" fontId="34" fillId="0" borderId="71" xfId="0" applyFont="1" applyBorder="1" applyAlignment="1" applyProtection="1">
      <alignment horizontal="center"/>
      <protection locked="0"/>
    </xf>
    <xf numFmtId="0" fontId="34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72" xfId="0" applyFont="1" applyFill="1" applyBorder="1" applyAlignment="1">
      <alignment horizontal="center"/>
    </xf>
    <xf numFmtId="0" fontId="34" fillId="38" borderId="1" xfId="0" applyFont="1" applyFill="1" applyBorder="1" applyAlignment="1">
      <alignment horizontal="center"/>
    </xf>
    <xf numFmtId="0" fontId="34" fillId="38" borderId="3" xfId="0" applyFont="1" applyFill="1" applyBorder="1" applyAlignment="1">
      <alignment horizontal="center"/>
    </xf>
    <xf numFmtId="0" fontId="34" fillId="38" borderId="72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92" fillId="0" borderId="0" xfId="0" applyFont="1" applyAlignment="1">
      <alignment horizontal="center" vertical="center"/>
    </xf>
    <xf numFmtId="43" fontId="34" fillId="11" borderId="4" xfId="0" applyNumberFormat="1" applyFont="1" applyFill="1" applyBorder="1" applyAlignment="1">
      <alignment horizontal="center" vertical="center"/>
    </xf>
    <xf numFmtId="0" fontId="34" fillId="11" borderId="20" xfId="0" applyFont="1" applyFill="1" applyBorder="1" applyAlignment="1">
      <alignment horizontal="center" vertical="center" wrapText="1"/>
    </xf>
    <xf numFmtId="0" fontId="34" fillId="11" borderId="21" xfId="0" applyFont="1" applyFill="1" applyBorder="1" applyAlignment="1">
      <alignment horizontal="center" vertical="center" wrapText="1"/>
    </xf>
    <xf numFmtId="43" fontId="34" fillId="11" borderId="73" xfId="0" applyNumberFormat="1" applyFont="1" applyFill="1" applyBorder="1" applyAlignment="1">
      <alignment horizontal="center" vertical="center"/>
    </xf>
    <xf numFmtId="43" fontId="34" fillId="11" borderId="19" xfId="0" applyNumberFormat="1" applyFont="1" applyFill="1" applyBorder="1" applyAlignment="1">
      <alignment horizontal="center" vertical="center"/>
    </xf>
    <xf numFmtId="43" fontId="34" fillId="11" borderId="74" xfId="0" applyNumberFormat="1" applyFont="1" applyFill="1" applyBorder="1" applyAlignment="1">
      <alignment horizontal="center" vertical="center"/>
    </xf>
    <xf numFmtId="43" fontId="34" fillId="11" borderId="15" xfId="0" applyNumberFormat="1" applyFont="1" applyFill="1" applyBorder="1" applyAlignment="1">
      <alignment horizontal="center" vertical="center"/>
    </xf>
    <xf numFmtId="43" fontId="34" fillId="11" borderId="20" xfId="0" applyNumberFormat="1" applyFont="1" applyFill="1" applyBorder="1" applyAlignment="1">
      <alignment horizontal="center" vertical="center"/>
    </xf>
    <xf numFmtId="43" fontId="34" fillId="11" borderId="21" xfId="0" applyNumberFormat="1" applyFont="1" applyFill="1" applyBorder="1" applyAlignment="1">
      <alignment horizontal="center" vertical="center"/>
    </xf>
    <xf numFmtId="43" fontId="34" fillId="11" borderId="1" xfId="120" applyNumberFormat="1" applyFont="1" applyFill="1" applyBorder="1" applyAlignment="1">
      <alignment horizontal="center" vertical="center"/>
    </xf>
    <xf numFmtId="43" fontId="34" fillId="11" borderId="72" xfId="120" applyNumberFormat="1" applyFont="1" applyFill="1" applyBorder="1" applyAlignment="1">
      <alignment horizontal="center" vertical="center"/>
    </xf>
    <xf numFmtId="43" fontId="34" fillId="11" borderId="4" xfId="120" applyNumberFormat="1" applyFont="1" applyFill="1" applyBorder="1" applyAlignment="1">
      <alignment horizontal="center"/>
    </xf>
  </cellXfs>
  <cellStyles count="142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20% - ส่วนที่ถูกเน้น1" xfId="29"/>
    <cellStyle name="20% - ส่วนที่ถูกเน้น2" xfId="30"/>
    <cellStyle name="20% - ส่วนที่ถูกเน้น3" xfId="31"/>
    <cellStyle name="20% - ส่วนที่ถูกเน้น4" xfId="32"/>
    <cellStyle name="20% - ส่วนที่ถูกเน้น5" xfId="33"/>
    <cellStyle name="20% - ส่วนที่ถูกเน้น6" xfId="34"/>
    <cellStyle name="40% - ส่วนที่ถูกเน้น1" xfId="35"/>
    <cellStyle name="40% - ส่วนที่ถูกเน้น2" xfId="36"/>
    <cellStyle name="40% - ส่วนที่ถูกเน้น3" xfId="37"/>
    <cellStyle name="40% - ส่วนที่ถูกเน้น4" xfId="38"/>
    <cellStyle name="40% - ส่วนที่ถูกเน้น5" xfId="39"/>
    <cellStyle name="40% - ส่วนที่ถูกเน้น6" xfId="40"/>
    <cellStyle name="60% - ส่วนที่ถูกเน้น1" xfId="41"/>
    <cellStyle name="60% - ส่วนที่ถูกเน้น2" xfId="42"/>
    <cellStyle name="60% - ส่วนที่ถูกเน้น3" xfId="43"/>
    <cellStyle name="60% - ส่วนที่ถูกเน้น4" xfId="44"/>
    <cellStyle name="60% - ส่วนที่ถูกเน้น5" xfId="45"/>
    <cellStyle name="60% - ส่วนที่ถูกเน้น6" xfId="46"/>
    <cellStyle name="abc" xfId="47"/>
    <cellStyle name="Calc Currency (0)" xfId="48"/>
    <cellStyle name="Calc Currency (2)" xfId="49"/>
    <cellStyle name="Calc Percent (0)" xfId="50"/>
    <cellStyle name="Calc Percent (1)" xfId="51"/>
    <cellStyle name="Calc Percent (2)" xfId="52"/>
    <cellStyle name="Calc Units (0)" xfId="53"/>
    <cellStyle name="Calc Units (1)" xfId="54"/>
    <cellStyle name="Calc Units (2)" xfId="55"/>
    <cellStyle name="Comma [00]" xfId="56"/>
    <cellStyle name="Comma 10" xfId="57"/>
    <cellStyle name="Comma 2" xfId="58"/>
    <cellStyle name="Comma 3" xfId="59"/>
    <cellStyle name="Comma 3 2" xfId="60"/>
    <cellStyle name="Comma 3 3" xfId="61"/>
    <cellStyle name="Comma 4" xfId="62"/>
    <cellStyle name="comma zerodec" xfId="63"/>
    <cellStyle name="company_title" xfId="64"/>
    <cellStyle name="Currency [00]" xfId="65"/>
    <cellStyle name="Currency1" xfId="66"/>
    <cellStyle name="Date Short" xfId="67"/>
    <cellStyle name="date_format" xfId="68"/>
    <cellStyle name="Dollar (zero dec)" xfId="69"/>
    <cellStyle name="Enter Currency (0)" xfId="70"/>
    <cellStyle name="Enter Currency (2)" xfId="71"/>
    <cellStyle name="Enter Units (0)" xfId="72"/>
    <cellStyle name="Enter Units (1)" xfId="73"/>
    <cellStyle name="Enter Units (2)" xfId="74"/>
    <cellStyle name="Followed Hyperlink" xfId="75"/>
    <cellStyle name="Grey" xfId="76"/>
    <cellStyle name="Header1" xfId="77"/>
    <cellStyle name="Header2" xfId="78"/>
    <cellStyle name="Hyperlink" xfId="79"/>
    <cellStyle name="Input [yellow]" xfId="80"/>
    <cellStyle name="Link Currency (0)" xfId="81"/>
    <cellStyle name="Link Currency (2)" xfId="82"/>
    <cellStyle name="Link Units (0)" xfId="83"/>
    <cellStyle name="Link Units (1)" xfId="84"/>
    <cellStyle name="Link Units (2)" xfId="85"/>
    <cellStyle name="no dec" xfId="86"/>
    <cellStyle name="Normal - Style1" xfId="87"/>
    <cellStyle name="Normal 10" xfId="88"/>
    <cellStyle name="Normal 2" xfId="89"/>
    <cellStyle name="Normal 2 2" xfId="90"/>
    <cellStyle name="Normal 3" xfId="91"/>
    <cellStyle name="Normal 3 2" xfId="92"/>
    <cellStyle name="Normal 4" xfId="93"/>
    <cellStyle name="Normal 4 3" xfId="94"/>
    <cellStyle name="Normal 5" xfId="95"/>
    <cellStyle name="Normal 5 2" xfId="96"/>
    <cellStyle name="Normal 7" xfId="97"/>
    <cellStyle name="Normal_P1-3" xfId="98"/>
    <cellStyle name="Nor聭al_ภาคกลาง" xfId="99"/>
    <cellStyle name="ParaBirimi [0]_RESULTS" xfId="100"/>
    <cellStyle name="ParaBirimi_RESULTS" xfId="101"/>
    <cellStyle name="Percent [0]" xfId="102"/>
    <cellStyle name="Percent [00]" xfId="103"/>
    <cellStyle name="Percent [2]" xfId="104"/>
    <cellStyle name="PrePop Currency (0)" xfId="105"/>
    <cellStyle name="PrePop Currency (2)" xfId="106"/>
    <cellStyle name="PrePop Units (0)" xfId="107"/>
    <cellStyle name="PrePop Units (1)" xfId="108"/>
    <cellStyle name="PrePop Units (2)" xfId="109"/>
    <cellStyle name="Quantity" xfId="110"/>
    <cellStyle name="report_title" xfId="111"/>
    <cellStyle name="Text Indent A" xfId="112"/>
    <cellStyle name="Text Indent B" xfId="113"/>
    <cellStyle name="Text Indent C" xfId="114"/>
    <cellStyle name="Virg? [0]_RESULTS" xfId="115"/>
    <cellStyle name="Virg?_RESULTS" xfId="116"/>
    <cellStyle name="การคำนวณ" xfId="117"/>
    <cellStyle name="ข้อความเตือน" xfId="118"/>
    <cellStyle name="ข้อความอธิบาย" xfId="119"/>
    <cellStyle name="Comma" xfId="120"/>
    <cellStyle name="Comma [0]" xfId="121"/>
    <cellStyle name="เครื่องหมายจุลภาค 2" xfId="122"/>
    <cellStyle name="เครื่องหมายจุลภาค 2 2" xfId="123"/>
    <cellStyle name="เครื่องหมายจุลภาค 3" xfId="124"/>
    <cellStyle name="เครื่องหมายจุลภาค 3 2" xfId="125"/>
    <cellStyle name="เครื่องหมายจุลภาค 4" xfId="126"/>
    <cellStyle name="Currency" xfId="127"/>
    <cellStyle name="Currency [0]" xfId="128"/>
    <cellStyle name="ชื่อเรื่อง" xfId="129"/>
    <cellStyle name="เซลล์ตรวจสอบ" xfId="130"/>
    <cellStyle name="เซลล์ที่มีลิงก์" xfId="131"/>
    <cellStyle name="ดี" xfId="132"/>
    <cellStyle name="ปกติ 2" xfId="133"/>
    <cellStyle name="ปกติ 2 2" xfId="134"/>
    <cellStyle name="ปกติ 2 3" xfId="135"/>
    <cellStyle name="ปกติ 3" xfId="136"/>
    <cellStyle name="ปกติ 5" xfId="137"/>
    <cellStyle name="ป้อนค่า" xfId="138"/>
    <cellStyle name="ปานกลาง" xfId="139"/>
    <cellStyle name="Percent" xfId="140"/>
    <cellStyle name="เปอร์เซ็นต์ 2" xfId="141"/>
    <cellStyle name="ผลรวม" xfId="142"/>
    <cellStyle name="แย่" xfId="143"/>
    <cellStyle name="ส่วนที่ถูกเน้น1" xfId="144"/>
    <cellStyle name="ส่วนที่ถูกเน้น2" xfId="145"/>
    <cellStyle name="ส่วนที่ถูกเน้น3" xfId="146"/>
    <cellStyle name="ส่วนที่ถูกเน้น4" xfId="147"/>
    <cellStyle name="ส่วนที่ถูกเน้น5" xfId="148"/>
    <cellStyle name="ส่วนที่ถูกเน้น6" xfId="149"/>
    <cellStyle name="แสดงผล" xfId="150"/>
    <cellStyle name="หมายเหตุ" xfId="151"/>
    <cellStyle name="หัวเรื่อง 1" xfId="152"/>
    <cellStyle name="หัวเรื่อง 2" xfId="153"/>
    <cellStyle name="หัวเรื่อง 3" xfId="154"/>
    <cellStyle name="หัวเรื่อง 4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5</xdr:row>
      <xdr:rowOff>9525</xdr:rowOff>
    </xdr:from>
    <xdr:to>
      <xdr:col>17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95875" y="1143000"/>
          <a:ext cx="66675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0</xdr:rowOff>
    </xdr:from>
    <xdr:to>
      <xdr:col>4</xdr:col>
      <xdr:colOff>95250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57425" y="1133475"/>
          <a:ext cx="66675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9525</xdr:rowOff>
    </xdr:from>
    <xdr:to>
      <xdr:col>17</xdr:col>
      <xdr:colOff>95250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191125" y="5953125"/>
          <a:ext cx="66675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0</xdr:rowOff>
    </xdr:from>
    <xdr:to>
      <xdr:col>4</xdr:col>
      <xdr:colOff>95250</xdr:colOff>
      <xdr:row>24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257425" y="5943600"/>
          <a:ext cx="66675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SheetLayoutView="100" zoomScalePageLayoutView="0" workbookViewId="0" topLeftCell="A7">
      <selection activeCell="U8" sqref="U8"/>
    </sheetView>
  </sheetViews>
  <sheetFormatPr defaultColWidth="8.28125" defaultRowHeight="15"/>
  <cols>
    <col min="1" max="1" width="12.28125" style="12" customWidth="1"/>
    <col min="2" max="2" width="9.8515625" style="12" customWidth="1"/>
    <col min="3" max="3" width="3.00390625" style="12" customWidth="1"/>
    <col min="4" max="4" width="8.28125" style="12" customWidth="1"/>
    <col min="5" max="5" width="2.28125" style="12" customWidth="1"/>
    <col min="6" max="6" width="3.00390625" style="12" customWidth="1"/>
    <col min="7" max="7" width="4.421875" style="12" customWidth="1"/>
    <col min="8" max="8" width="3.00390625" style="12" customWidth="1"/>
    <col min="9" max="9" width="4.421875" style="12" customWidth="1"/>
    <col min="10" max="12" width="3.00390625" style="12" customWidth="1"/>
    <col min="13" max="13" width="4.421875" style="12" customWidth="1"/>
    <col min="14" max="14" width="3.00390625" style="12" customWidth="1"/>
    <col min="15" max="15" width="4.421875" style="12" customWidth="1"/>
    <col min="16" max="17" width="3.00390625" style="12" customWidth="1"/>
    <col min="18" max="18" width="2.28125" style="12" customWidth="1"/>
    <col min="19" max="19" width="6.7109375" style="12" customWidth="1"/>
    <col min="20" max="21" width="8.28125" style="12" customWidth="1"/>
    <col min="22" max="22" width="19.421875" style="12" customWidth="1"/>
    <col min="23" max="16384" width="8.28125" style="12" customWidth="1"/>
  </cols>
  <sheetData>
    <row r="1" spans="1:19" ht="29.25">
      <c r="A1" s="260" t="s">
        <v>41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11"/>
    </row>
    <row r="2" spans="1:19" ht="23.25">
      <c r="A2" s="249" t="s">
        <v>223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4" ht="21.75" customHeight="1">
      <c r="A4" s="12" t="s">
        <v>42</v>
      </c>
    </row>
    <row r="5" spans="1:18" ht="23.25" hidden="1">
      <c r="A5" s="13" t="s">
        <v>43</v>
      </c>
      <c r="B5" s="12" t="s">
        <v>44</v>
      </c>
      <c r="K5" s="14" t="s">
        <v>45</v>
      </c>
      <c r="O5" s="14" t="s">
        <v>46</v>
      </c>
      <c r="R5" s="12" t="s">
        <v>6</v>
      </c>
    </row>
    <row r="6" spans="1:16" ht="23.25">
      <c r="A6" s="13" t="s">
        <v>43</v>
      </c>
      <c r="B6" s="253" t="s">
        <v>47</v>
      </c>
      <c r="C6" s="254" t="s">
        <v>45</v>
      </c>
      <c r="D6" s="254" t="s">
        <v>48</v>
      </c>
      <c r="F6" s="17" t="s">
        <v>49</v>
      </c>
      <c r="G6" s="18" t="s">
        <v>50</v>
      </c>
      <c r="H6" s="18" t="s">
        <v>31</v>
      </c>
      <c r="I6" s="18" t="s">
        <v>51</v>
      </c>
      <c r="J6" s="19" t="s">
        <v>52</v>
      </c>
      <c r="K6" s="20"/>
      <c r="L6" s="17" t="s">
        <v>49</v>
      </c>
      <c r="M6" s="18" t="s">
        <v>46</v>
      </c>
      <c r="N6" s="18" t="s">
        <v>31</v>
      </c>
      <c r="O6" s="18" t="s">
        <v>53</v>
      </c>
      <c r="P6" s="19" t="s">
        <v>52</v>
      </c>
    </row>
    <row r="7" spans="1:17" ht="23.25">
      <c r="A7" s="13"/>
      <c r="B7" s="253"/>
      <c r="C7" s="254"/>
      <c r="D7" s="254"/>
      <c r="F7" s="21"/>
      <c r="G7" s="21"/>
      <c r="H7" s="21" t="s">
        <v>49</v>
      </c>
      <c r="I7" s="22" t="s">
        <v>54</v>
      </c>
      <c r="J7" s="21"/>
      <c r="K7" s="22" t="s">
        <v>31</v>
      </c>
      <c r="L7" s="21"/>
      <c r="M7" s="22" t="s">
        <v>53</v>
      </c>
      <c r="N7" s="23" t="s">
        <v>52</v>
      </c>
      <c r="O7" s="21"/>
      <c r="P7" s="21"/>
      <c r="Q7" s="21"/>
    </row>
    <row r="8" spans="1:17" ht="23.25">
      <c r="A8" s="13"/>
      <c r="B8" s="15"/>
      <c r="C8" s="16"/>
      <c r="D8" s="16"/>
      <c r="F8" s="21"/>
      <c r="G8" s="21"/>
      <c r="H8" s="21"/>
      <c r="I8" s="22"/>
      <c r="J8" s="21"/>
      <c r="K8" s="22"/>
      <c r="L8" s="21"/>
      <c r="M8" s="22"/>
      <c r="N8" s="23"/>
      <c r="O8" s="21"/>
      <c r="P8" s="21"/>
      <c r="Q8" s="21"/>
    </row>
    <row r="9" spans="1:18" ht="23.25">
      <c r="A9" s="13" t="s">
        <v>55</v>
      </c>
      <c r="B9" s="12" t="s">
        <v>56</v>
      </c>
      <c r="K9" s="14" t="s">
        <v>45</v>
      </c>
      <c r="N9" s="250">
        <f>'ปร.4'!L120</f>
        <v>0</v>
      </c>
      <c r="O9" s="250"/>
      <c r="P9" s="250"/>
      <c r="Q9" s="250"/>
      <c r="R9" s="12" t="s">
        <v>6</v>
      </c>
    </row>
    <row r="10" spans="11:17" ht="23.25">
      <c r="K10" s="14"/>
      <c r="N10" s="258"/>
      <c r="O10" s="258"/>
      <c r="P10" s="258"/>
      <c r="Q10" s="258"/>
    </row>
    <row r="11" spans="11:16" ht="23.25">
      <c r="K11" s="14"/>
      <c r="P11" s="14"/>
    </row>
    <row r="12" spans="2:18" ht="23.25">
      <c r="B12" s="249" t="s">
        <v>57</v>
      </c>
      <c r="C12" s="249"/>
      <c r="D12" s="249"/>
      <c r="E12" s="249"/>
      <c r="F12" s="249"/>
      <c r="G12" s="249"/>
      <c r="H12" s="249"/>
      <c r="K12" s="22" t="s">
        <v>45</v>
      </c>
      <c r="N12" s="258">
        <f>N9</f>
        <v>0</v>
      </c>
      <c r="O12" s="258"/>
      <c r="P12" s="258"/>
      <c r="Q12" s="258"/>
      <c r="R12" s="21" t="s">
        <v>6</v>
      </c>
    </row>
    <row r="14" spans="1:16" ht="23.25">
      <c r="A14" s="21" t="s">
        <v>38</v>
      </c>
      <c r="B14" s="12" t="s">
        <v>19</v>
      </c>
      <c r="E14" s="259">
        <v>0</v>
      </c>
      <c r="F14" s="259"/>
      <c r="I14" s="12" t="s">
        <v>20</v>
      </c>
      <c r="O14" s="24">
        <v>0.05</v>
      </c>
      <c r="P14" s="12" t="s">
        <v>58</v>
      </c>
    </row>
    <row r="15" spans="2:15" ht="23.25">
      <c r="B15" s="12" t="s">
        <v>21</v>
      </c>
      <c r="E15" s="259">
        <v>0</v>
      </c>
      <c r="F15" s="259"/>
      <c r="I15" s="12" t="s">
        <v>22</v>
      </c>
      <c r="O15" s="24">
        <v>0.07</v>
      </c>
    </row>
    <row r="16" ht="23.25">
      <c r="V16" s="25"/>
    </row>
    <row r="17" spans="1:18" ht="23.25">
      <c r="A17" s="21" t="s">
        <v>30</v>
      </c>
      <c r="B17" s="12" t="s">
        <v>44</v>
      </c>
      <c r="H17" s="14" t="s">
        <v>45</v>
      </c>
      <c r="I17" s="14" t="s">
        <v>46</v>
      </c>
      <c r="L17" s="14" t="s">
        <v>45</v>
      </c>
      <c r="N17" s="258">
        <f>N9</f>
        <v>0</v>
      </c>
      <c r="O17" s="258"/>
      <c r="P17" s="258"/>
      <c r="Q17" s="258"/>
      <c r="R17" s="12" t="s">
        <v>6</v>
      </c>
    </row>
    <row r="18" spans="2:18" ht="23.25">
      <c r="B18" s="12" t="s">
        <v>59</v>
      </c>
      <c r="H18" s="14" t="s">
        <v>45</v>
      </c>
      <c r="I18" s="14" t="s">
        <v>53</v>
      </c>
      <c r="L18" s="14" t="s">
        <v>45</v>
      </c>
      <c r="N18" s="250">
        <v>1000000</v>
      </c>
      <c r="O18" s="250"/>
      <c r="P18" s="250"/>
      <c r="Q18" s="250"/>
      <c r="R18" s="12" t="s">
        <v>6</v>
      </c>
    </row>
    <row r="19" spans="2:18" ht="23.25">
      <c r="B19" s="12" t="s">
        <v>60</v>
      </c>
      <c r="H19" s="14" t="s">
        <v>45</v>
      </c>
      <c r="I19" s="14" t="s">
        <v>54</v>
      </c>
      <c r="L19" s="14" t="s">
        <v>45</v>
      </c>
      <c r="N19" s="250">
        <v>2000000</v>
      </c>
      <c r="O19" s="250"/>
      <c r="P19" s="250"/>
      <c r="Q19" s="250"/>
      <c r="R19" s="12" t="s">
        <v>6</v>
      </c>
    </row>
    <row r="20" spans="2:17" ht="23.25">
      <c r="B20" s="12" t="s">
        <v>61</v>
      </c>
      <c r="H20" s="14" t="s">
        <v>45</v>
      </c>
      <c r="I20" s="14" t="s">
        <v>50</v>
      </c>
      <c r="L20" s="14" t="s">
        <v>45</v>
      </c>
      <c r="N20" s="251">
        <v>1.3033</v>
      </c>
      <c r="O20" s="251"/>
      <c r="P20" s="251"/>
      <c r="Q20" s="251"/>
    </row>
    <row r="21" spans="2:17" ht="23.25">
      <c r="B21" s="12" t="s">
        <v>62</v>
      </c>
      <c r="H21" s="14" t="s">
        <v>45</v>
      </c>
      <c r="I21" s="14" t="s">
        <v>51</v>
      </c>
      <c r="L21" s="14" t="s">
        <v>45</v>
      </c>
      <c r="N21" s="251">
        <v>1.3017</v>
      </c>
      <c r="O21" s="251"/>
      <c r="P21" s="251"/>
      <c r="Q21" s="251"/>
    </row>
    <row r="23" spans="1:17" ht="23.25">
      <c r="A23" s="252" t="s">
        <v>63</v>
      </c>
      <c r="B23" s="253" t="s">
        <v>47</v>
      </c>
      <c r="C23" s="254" t="s">
        <v>45</v>
      </c>
      <c r="D23" s="255" t="str">
        <f>N20&amp;"-"</f>
        <v>1.3033-</v>
      </c>
      <c r="F23" s="256" t="str">
        <f>"("&amp;N20&amp;"-"&amp;N21&amp;")"</f>
        <v>(1.3033-1.3017)</v>
      </c>
      <c r="G23" s="256"/>
      <c r="H23" s="256"/>
      <c r="I23" s="256"/>
      <c r="J23" s="18" t="s">
        <v>64</v>
      </c>
      <c r="K23" s="257" t="str">
        <f>"("&amp;TEXT(N17,"#,##0.00")&amp;"-"&amp;TEXT(N18,"#,##0.00")&amp;")"</f>
        <v>(0.00-1,000,000.00)</v>
      </c>
      <c r="L23" s="257"/>
      <c r="M23" s="257"/>
      <c r="N23" s="257"/>
      <c r="O23" s="257"/>
      <c r="P23" s="257"/>
      <c r="Q23" s="257"/>
    </row>
    <row r="24" spans="1:17" ht="23.25">
      <c r="A24" s="252"/>
      <c r="B24" s="253"/>
      <c r="C24" s="254"/>
      <c r="D24" s="254"/>
      <c r="F24" s="21"/>
      <c r="G24" s="21"/>
      <c r="H24" s="244" t="str">
        <f>"("&amp;TEXT(N19,"#,##0.00")&amp;"-"&amp;TEXT(N18,"#,##0.00")&amp;")"</f>
        <v>(2,000,000.00-1,000,000.00)</v>
      </c>
      <c r="I24" s="244"/>
      <c r="J24" s="244"/>
      <c r="K24" s="244"/>
      <c r="L24" s="244"/>
      <c r="M24" s="244"/>
      <c r="N24" s="244"/>
      <c r="O24" s="21"/>
      <c r="P24" s="21"/>
      <c r="Q24" s="21"/>
    </row>
    <row r="25" ht="24" thickBot="1">
      <c r="C25" s="26"/>
    </row>
    <row r="26" spans="2:22" ht="24" thickBot="1">
      <c r="B26" s="21" t="s">
        <v>65</v>
      </c>
      <c r="C26" s="27" t="s">
        <v>45</v>
      </c>
      <c r="D26" s="28" t="str">
        <f>D23</f>
        <v>1.3033-</v>
      </c>
      <c r="E26" s="245">
        <f>(((N20-N21)*(N17-N18))/(N19-N18))</f>
        <v>-0.0015999999999998238</v>
      </c>
      <c r="F26" s="245"/>
      <c r="G26" s="245"/>
      <c r="H26" s="245"/>
      <c r="I26" s="29"/>
      <c r="J26" s="29"/>
      <c r="K26" s="29"/>
      <c r="N26" s="246">
        <f>FLOOR(V26,0.0001)</f>
        <v>1.3049000000000002</v>
      </c>
      <c r="O26" s="247"/>
      <c r="P26" s="247"/>
      <c r="Q26" s="248"/>
      <c r="V26" s="30">
        <f>N20-E26</f>
        <v>1.3048999999999997</v>
      </c>
    </row>
    <row r="28" spans="13:19" ht="23.25">
      <c r="M28" s="249"/>
      <c r="N28" s="249"/>
      <c r="O28" s="249"/>
      <c r="P28" s="249"/>
      <c r="Q28" s="249"/>
      <c r="R28" s="249"/>
      <c r="S28" s="249"/>
    </row>
    <row r="29" spans="2:30" ht="23.25">
      <c r="B29" s="31"/>
      <c r="C29" s="31"/>
      <c r="D29" s="31"/>
      <c r="E29" s="31"/>
      <c r="F29" s="31"/>
      <c r="G29" s="31"/>
      <c r="H29" s="31"/>
      <c r="L29" s="31"/>
      <c r="M29" s="31"/>
      <c r="N29" s="31"/>
      <c r="O29" s="31"/>
      <c r="P29" s="31"/>
      <c r="Q29" s="31"/>
      <c r="R29" s="31"/>
      <c r="S29" s="22"/>
      <c r="T29" s="21"/>
      <c r="AC29" s="31"/>
      <c r="AD29" s="22"/>
    </row>
    <row r="31" spans="2:13" ht="23.25">
      <c r="B31" s="32"/>
      <c r="C31" s="32"/>
      <c r="L31" s="32"/>
      <c r="M31" s="32"/>
    </row>
    <row r="33" spans="2:17" ht="23.25">
      <c r="B33" s="31"/>
      <c r="C33" s="31"/>
      <c r="D33" s="31"/>
      <c r="E33" s="31"/>
      <c r="F33" s="31"/>
      <c r="G33" s="31"/>
      <c r="H33" s="31"/>
      <c r="L33" s="31"/>
      <c r="M33" s="31"/>
      <c r="N33" s="31"/>
      <c r="O33" s="31"/>
      <c r="P33" s="31"/>
      <c r="Q33" s="31"/>
    </row>
    <row r="34" ht="23.25">
      <c r="S34" s="12" t="s">
        <v>29</v>
      </c>
    </row>
    <row r="35" spans="2:13" ht="23.25">
      <c r="B35" s="33"/>
      <c r="C35" s="32"/>
      <c r="L35" s="32"/>
      <c r="M35" s="32"/>
    </row>
  </sheetData>
  <sheetProtection/>
  <mergeCells count="26">
    <mergeCell ref="N17:Q17"/>
    <mergeCell ref="A1:R1"/>
    <mergeCell ref="B6:B7"/>
    <mergeCell ref="C6:C7"/>
    <mergeCell ref="D6:D7"/>
    <mergeCell ref="N9:Q9"/>
    <mergeCell ref="B23:B24"/>
    <mergeCell ref="C23:C24"/>
    <mergeCell ref="D23:D24"/>
    <mergeCell ref="F23:I23"/>
    <mergeCell ref="K23:Q23"/>
    <mergeCell ref="N10:Q10"/>
    <mergeCell ref="B12:H12"/>
    <mergeCell ref="N12:Q12"/>
    <mergeCell ref="E14:F14"/>
    <mergeCell ref="E15:F15"/>
    <mergeCell ref="H24:N24"/>
    <mergeCell ref="E26:H26"/>
    <mergeCell ref="N26:Q26"/>
    <mergeCell ref="M28:S28"/>
    <mergeCell ref="A2:S2"/>
    <mergeCell ref="N18:Q18"/>
    <mergeCell ref="N19:Q19"/>
    <mergeCell ref="N20:Q20"/>
    <mergeCell ref="N21:Q21"/>
    <mergeCell ref="A23:A24"/>
  </mergeCells>
  <printOptions/>
  <pageMargins left="0.7086614173228347" right="0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7"/>
  <sheetViews>
    <sheetView tabSelected="1" view="pageBreakPreview" zoomScaleSheetLayoutView="100" zoomScalePageLayoutView="0" workbookViewId="0" topLeftCell="A1">
      <selection activeCell="B16" sqref="B16:G16"/>
    </sheetView>
  </sheetViews>
  <sheetFormatPr defaultColWidth="8.7109375" defaultRowHeight="15"/>
  <cols>
    <col min="1" max="1" width="8.7109375" style="35" customWidth="1"/>
    <col min="2" max="2" width="15.00390625" style="35" customWidth="1"/>
    <col min="3" max="3" width="9.8515625" style="35" customWidth="1"/>
    <col min="4" max="4" width="5.140625" style="35" customWidth="1"/>
    <col min="5" max="5" width="10.7109375" style="35" customWidth="1"/>
    <col min="6" max="6" width="8.7109375" style="35" customWidth="1"/>
    <col min="7" max="7" width="17.140625" style="35" customWidth="1"/>
    <col min="8" max="8" width="5.00390625" style="35" customWidth="1"/>
    <col min="9" max="10" width="8.7109375" style="35" customWidth="1"/>
    <col min="11" max="11" width="12.28125" style="35" customWidth="1"/>
    <col min="12" max="16384" width="8.7109375" style="35" customWidth="1"/>
  </cols>
  <sheetData>
    <row r="1" spans="1:11" ht="22.5">
      <c r="A1" s="291" t="s">
        <v>205</v>
      </c>
      <c r="B1" s="291"/>
      <c r="C1" s="291"/>
      <c r="D1" s="291"/>
      <c r="E1" s="291"/>
      <c r="F1" s="291"/>
      <c r="G1" s="291"/>
      <c r="H1" s="291"/>
      <c r="I1" s="291"/>
      <c r="J1" s="291"/>
      <c r="K1" s="34" t="s">
        <v>66</v>
      </c>
    </row>
    <row r="2" spans="1:11" ht="21">
      <c r="A2" s="124" t="s">
        <v>36</v>
      </c>
      <c r="B2" s="124"/>
      <c r="C2" s="125"/>
      <c r="D2" s="46" t="s">
        <v>103</v>
      </c>
      <c r="E2" s="36"/>
      <c r="F2" s="36"/>
      <c r="G2" s="36"/>
      <c r="H2" s="36"/>
      <c r="I2" s="36"/>
      <c r="J2" s="36"/>
      <c r="K2" s="36"/>
    </row>
    <row r="3" spans="1:13" ht="23.25">
      <c r="A3" s="126" t="s">
        <v>198</v>
      </c>
      <c r="B3" s="126"/>
      <c r="C3" s="127"/>
      <c r="D3" s="46" t="s">
        <v>209</v>
      </c>
      <c r="E3" s="37"/>
      <c r="F3" s="37"/>
      <c r="G3" s="38"/>
      <c r="H3" s="38"/>
      <c r="I3" s="39"/>
      <c r="J3" s="39"/>
      <c r="K3" s="39"/>
      <c r="M3" s="10"/>
    </row>
    <row r="4" spans="1:13" ht="23.25">
      <c r="A4" s="126" t="s">
        <v>33</v>
      </c>
      <c r="B4" s="126"/>
      <c r="C4" s="127"/>
      <c r="D4" s="46" t="s">
        <v>102</v>
      </c>
      <c r="E4" s="62"/>
      <c r="F4" s="62"/>
      <c r="G4" s="62"/>
      <c r="H4" s="62"/>
      <c r="I4" s="62"/>
      <c r="J4" s="62"/>
      <c r="K4" s="62"/>
      <c r="M4" s="10"/>
    </row>
    <row r="5" spans="1:13" ht="23.25">
      <c r="A5" s="126" t="s">
        <v>226</v>
      </c>
      <c r="B5" s="126"/>
      <c r="C5" s="39"/>
      <c r="D5" s="39" t="s">
        <v>229</v>
      </c>
      <c r="E5" s="128"/>
      <c r="F5" s="127"/>
      <c r="G5" s="292"/>
      <c r="H5" s="292"/>
      <c r="I5" s="293"/>
      <c r="J5" s="293"/>
      <c r="K5" s="62"/>
      <c r="M5" s="10"/>
    </row>
    <row r="6" spans="1:11" ht="21">
      <c r="A6" s="126" t="s">
        <v>200</v>
      </c>
      <c r="B6" s="126"/>
      <c r="C6" s="39"/>
      <c r="D6" s="234" t="s">
        <v>233</v>
      </c>
      <c r="E6" s="127"/>
      <c r="F6" s="62"/>
      <c r="G6" s="294"/>
      <c r="H6" s="294"/>
      <c r="I6" s="294"/>
      <c r="J6" s="306"/>
      <c r="K6" s="306"/>
    </row>
    <row r="7" spans="1:11" ht="21.75" thickBot="1">
      <c r="A7" s="40"/>
      <c r="B7" s="40"/>
      <c r="C7" s="40"/>
      <c r="D7" s="40"/>
      <c r="E7" s="129"/>
      <c r="F7" s="40"/>
      <c r="G7" s="40"/>
      <c r="H7" s="40"/>
      <c r="I7" s="40"/>
      <c r="J7" s="40"/>
      <c r="K7" s="40"/>
    </row>
    <row r="8" spans="1:11" ht="20.25" thickTop="1">
      <c r="A8" s="295" t="s">
        <v>4</v>
      </c>
      <c r="B8" s="297" t="s">
        <v>0</v>
      </c>
      <c r="C8" s="298"/>
      <c r="D8" s="298"/>
      <c r="E8" s="298"/>
      <c r="F8" s="298"/>
      <c r="G8" s="299"/>
      <c r="H8" s="303" t="s">
        <v>26</v>
      </c>
      <c r="I8" s="304"/>
      <c r="J8" s="305"/>
      <c r="K8" s="295" t="s">
        <v>2</v>
      </c>
    </row>
    <row r="9" spans="1:11" ht="20.25" thickBot="1">
      <c r="A9" s="296"/>
      <c r="B9" s="300"/>
      <c r="C9" s="301"/>
      <c r="D9" s="301"/>
      <c r="E9" s="301"/>
      <c r="F9" s="301"/>
      <c r="G9" s="302"/>
      <c r="H9" s="307" t="s">
        <v>34</v>
      </c>
      <c r="I9" s="308"/>
      <c r="J9" s="309"/>
      <c r="K9" s="296"/>
    </row>
    <row r="10" spans="1:11" ht="20.25" thickTop="1">
      <c r="A10" s="130"/>
      <c r="B10" s="285" t="s">
        <v>67</v>
      </c>
      <c r="C10" s="286"/>
      <c r="D10" s="286"/>
      <c r="E10" s="286"/>
      <c r="F10" s="286"/>
      <c r="G10" s="287"/>
      <c r="H10" s="288"/>
      <c r="I10" s="289"/>
      <c r="J10" s="290"/>
      <c r="K10" s="130"/>
    </row>
    <row r="11" spans="1:11" ht="19.5">
      <c r="A11" s="131">
        <v>1</v>
      </c>
      <c r="B11" s="132" t="s">
        <v>227</v>
      </c>
      <c r="C11" s="37"/>
      <c r="D11" s="37"/>
      <c r="E11" s="37"/>
      <c r="F11" s="37"/>
      <c r="G11" s="133"/>
      <c r="H11" s="282">
        <f>'ปร.5'!G10</f>
        <v>0</v>
      </c>
      <c r="I11" s="283"/>
      <c r="J11" s="284"/>
      <c r="K11" s="134"/>
    </row>
    <row r="12" spans="1:11" ht="19.5">
      <c r="A12" s="131"/>
      <c r="B12" s="132"/>
      <c r="C12" s="37"/>
      <c r="D12" s="37"/>
      <c r="E12" s="37"/>
      <c r="F12" s="37"/>
      <c r="G12" s="133"/>
      <c r="H12" s="282">
        <v>0</v>
      </c>
      <c r="I12" s="283"/>
      <c r="J12" s="284"/>
      <c r="K12" s="134"/>
    </row>
    <row r="13" spans="1:11" ht="19.5">
      <c r="A13" s="131">
        <v>2</v>
      </c>
      <c r="B13" s="132" t="s">
        <v>188</v>
      </c>
      <c r="C13" s="37"/>
      <c r="D13" s="37"/>
      <c r="E13" s="37"/>
      <c r="F13" s="37"/>
      <c r="G13" s="133"/>
      <c r="H13" s="282">
        <f>'ปร.5'!G12</f>
        <v>0</v>
      </c>
      <c r="I13" s="283"/>
      <c r="J13" s="284"/>
      <c r="K13" s="134"/>
    </row>
    <row r="14" spans="1:11" ht="19.5">
      <c r="A14" s="131"/>
      <c r="B14" s="135"/>
      <c r="C14" s="136"/>
      <c r="D14" s="136"/>
      <c r="E14" s="136"/>
      <c r="F14" s="136"/>
      <c r="G14" s="137"/>
      <c r="H14" s="282">
        <f>'ปร.5'!G15</f>
        <v>0</v>
      </c>
      <c r="I14" s="283"/>
      <c r="J14" s="284"/>
      <c r="K14" s="134"/>
    </row>
    <row r="15" spans="1:11" ht="19.5">
      <c r="A15" s="131"/>
      <c r="B15" s="279"/>
      <c r="C15" s="280"/>
      <c r="D15" s="280"/>
      <c r="E15" s="280"/>
      <c r="F15" s="280"/>
      <c r="G15" s="281"/>
      <c r="H15" s="282"/>
      <c r="I15" s="283"/>
      <c r="J15" s="284"/>
      <c r="K15" s="134"/>
    </row>
    <row r="16" spans="1:11" ht="19.5">
      <c r="A16" s="131"/>
      <c r="B16" s="279"/>
      <c r="C16" s="280"/>
      <c r="D16" s="280"/>
      <c r="E16" s="280"/>
      <c r="F16" s="280"/>
      <c r="G16" s="281"/>
      <c r="H16" s="282"/>
      <c r="I16" s="283"/>
      <c r="J16" s="284"/>
      <c r="K16" s="134"/>
    </row>
    <row r="17" spans="1:11" ht="19.5">
      <c r="A17" s="131"/>
      <c r="B17" s="279"/>
      <c r="C17" s="280"/>
      <c r="D17" s="280"/>
      <c r="E17" s="280"/>
      <c r="F17" s="280"/>
      <c r="G17" s="281"/>
      <c r="H17" s="282"/>
      <c r="I17" s="283"/>
      <c r="J17" s="284"/>
      <c r="K17" s="134"/>
    </row>
    <row r="18" spans="1:11" ht="19.5">
      <c r="A18" s="131"/>
      <c r="B18" s="279"/>
      <c r="C18" s="280"/>
      <c r="D18" s="280"/>
      <c r="E18" s="280"/>
      <c r="F18" s="280"/>
      <c r="G18" s="281"/>
      <c r="H18" s="282"/>
      <c r="I18" s="283"/>
      <c r="J18" s="284"/>
      <c r="K18" s="134"/>
    </row>
    <row r="19" spans="1:11" ht="20.25" thickBot="1">
      <c r="A19" s="138"/>
      <c r="B19" s="262"/>
      <c r="C19" s="263"/>
      <c r="D19" s="263"/>
      <c r="E19" s="263"/>
      <c r="F19" s="263"/>
      <c r="G19" s="264"/>
      <c r="H19" s="265"/>
      <c r="I19" s="266"/>
      <c r="J19" s="267"/>
      <c r="K19" s="139"/>
    </row>
    <row r="20" spans="1:11" ht="21" thickBot="1" thickTop="1">
      <c r="A20" s="269" t="s">
        <v>67</v>
      </c>
      <c r="B20" s="271" t="s">
        <v>68</v>
      </c>
      <c r="C20" s="272"/>
      <c r="D20" s="272"/>
      <c r="E20" s="272"/>
      <c r="F20" s="272"/>
      <c r="G20" s="273"/>
      <c r="H20" s="274">
        <f>SUM(H11:H19)</f>
        <v>0</v>
      </c>
      <c r="I20" s="275"/>
      <c r="J20" s="276"/>
      <c r="K20" s="140" t="s">
        <v>69</v>
      </c>
    </row>
    <row r="21" spans="1:11" ht="21" thickBot="1" thickTop="1">
      <c r="A21" s="270"/>
      <c r="B21" s="277" t="str">
        <f>"("&amp;_xlfn.BAHTTEXT(H20)&amp;")"</f>
        <v>(ศูนย์บาทถ้วน)</v>
      </c>
      <c r="C21" s="278"/>
      <c r="D21" s="278"/>
      <c r="E21" s="278"/>
      <c r="F21" s="278"/>
      <c r="G21" s="278"/>
      <c r="H21" s="278"/>
      <c r="I21" s="278"/>
      <c r="J21" s="278"/>
      <c r="K21" s="141"/>
    </row>
    <row r="22" spans="1:11" ht="24" thickTop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s="110" customFormat="1" ht="19.5">
      <c r="A23" s="106" t="s">
        <v>83</v>
      </c>
      <c r="B23" s="107"/>
      <c r="C23" s="107"/>
      <c r="D23" s="107"/>
      <c r="E23" s="107"/>
      <c r="F23" s="107"/>
      <c r="G23" s="108"/>
      <c r="H23" s="108"/>
      <c r="I23" s="108"/>
      <c r="J23" s="109"/>
      <c r="K23" s="109"/>
    </row>
    <row r="24" spans="1:11" s="110" customFormat="1" ht="18.75" customHeight="1">
      <c r="A24" s="112"/>
      <c r="B24" s="112"/>
      <c r="C24" s="113"/>
      <c r="D24" s="112"/>
      <c r="E24" s="115"/>
      <c r="F24" s="115"/>
      <c r="G24" s="115"/>
      <c r="H24" s="115"/>
      <c r="I24" s="112"/>
      <c r="J24" s="112"/>
      <c r="K24" s="114"/>
    </row>
    <row r="25" spans="1:11" s="110" customFormat="1" ht="18.75" customHeight="1">
      <c r="A25" s="116"/>
      <c r="B25" s="117"/>
      <c r="C25" s="107"/>
      <c r="D25" s="226" t="s">
        <v>37</v>
      </c>
      <c r="E25" s="231"/>
      <c r="F25" s="231"/>
      <c r="G25" s="231"/>
      <c r="H25" s="231"/>
      <c r="I25" s="109" t="s">
        <v>84</v>
      </c>
      <c r="J25" s="108"/>
      <c r="K25" s="118"/>
    </row>
    <row r="26" spans="1:11" s="110" customFormat="1" ht="18.75" customHeight="1">
      <c r="A26" s="119"/>
      <c r="B26" s="120"/>
      <c r="C26" s="232"/>
      <c r="D26" s="232"/>
      <c r="E26" s="261" t="s">
        <v>222</v>
      </c>
      <c r="F26" s="261"/>
      <c r="G26" s="261"/>
      <c r="H26" s="261"/>
      <c r="I26" s="233"/>
      <c r="J26" s="233"/>
      <c r="K26" s="121"/>
    </row>
    <row r="27" spans="1:11" s="110" customFormat="1" ht="18.75" customHeight="1">
      <c r="A27" s="122"/>
      <c r="B27" s="122"/>
      <c r="C27" s="112"/>
      <c r="D27" s="112"/>
      <c r="E27" s="102"/>
      <c r="F27" s="102"/>
      <c r="G27" s="102"/>
      <c r="H27" s="102"/>
      <c r="I27" s="112"/>
      <c r="J27" s="112"/>
      <c r="K27" s="122"/>
    </row>
    <row r="28" spans="1:11" s="110" customFormat="1" ht="18.75" customHeight="1">
      <c r="A28" s="116"/>
      <c r="B28" s="117"/>
      <c r="C28" s="107"/>
      <c r="D28" s="111" t="s">
        <v>206</v>
      </c>
      <c r="E28" s="231"/>
      <c r="F28" s="231"/>
      <c r="G28" s="231"/>
      <c r="H28" s="231"/>
      <c r="I28" s="101" t="s">
        <v>85</v>
      </c>
      <c r="J28" s="108"/>
      <c r="K28" s="118"/>
    </row>
    <row r="29" spans="1:11" s="110" customFormat="1" ht="18.75" customHeight="1">
      <c r="A29" s="119"/>
      <c r="B29" s="120"/>
      <c r="C29" s="232"/>
      <c r="D29" s="97"/>
      <c r="E29" s="261" t="s">
        <v>202</v>
      </c>
      <c r="F29" s="261"/>
      <c r="G29" s="261"/>
      <c r="H29" s="261"/>
      <c r="I29" s="233"/>
      <c r="J29" s="233"/>
      <c r="K29" s="121"/>
    </row>
    <row r="30" spans="1:11" s="110" customFormat="1" ht="18.75" customHeight="1">
      <c r="A30" s="122"/>
      <c r="B30" s="117"/>
      <c r="C30" s="112"/>
      <c r="D30" s="230"/>
      <c r="E30" s="102"/>
      <c r="F30" s="102"/>
      <c r="G30" s="102"/>
      <c r="H30" s="101"/>
      <c r="I30" s="109"/>
      <c r="J30" s="108"/>
      <c r="K30" s="118"/>
    </row>
    <row r="31" spans="1:11" s="110" customFormat="1" ht="18.75" customHeight="1">
      <c r="A31" s="122"/>
      <c r="B31" s="120"/>
      <c r="C31" s="112"/>
      <c r="D31" s="226" t="s">
        <v>37</v>
      </c>
      <c r="E31" s="231"/>
      <c r="F31" s="231"/>
      <c r="G31" s="231"/>
      <c r="H31" s="231"/>
      <c r="I31" s="101" t="s">
        <v>85</v>
      </c>
      <c r="J31" s="233"/>
      <c r="K31" s="121"/>
    </row>
    <row r="32" spans="1:11" s="110" customFormat="1" ht="18.75" customHeight="1">
      <c r="A32" s="122"/>
      <c r="B32" s="122"/>
      <c r="C32" s="112"/>
      <c r="D32" s="97"/>
      <c r="E32" s="261" t="s">
        <v>224</v>
      </c>
      <c r="F32" s="261"/>
      <c r="G32" s="261"/>
      <c r="H32" s="261"/>
      <c r="I32" s="112"/>
      <c r="J32" s="112"/>
      <c r="K32" s="123"/>
    </row>
    <row r="33" spans="1:11" s="110" customFormat="1" ht="18.75" customHeight="1">
      <c r="A33" s="122"/>
      <c r="B33" s="117"/>
      <c r="C33" s="112"/>
      <c r="D33" s="230"/>
      <c r="E33" s="102"/>
      <c r="F33" s="102"/>
      <c r="G33" s="102"/>
      <c r="H33" s="101"/>
      <c r="I33" s="109"/>
      <c r="J33" s="108"/>
      <c r="K33" s="118"/>
    </row>
    <row r="34" spans="1:11" s="110" customFormat="1" ht="18.75" customHeight="1">
      <c r="A34" s="122"/>
      <c r="B34" s="120"/>
      <c r="C34" s="112"/>
      <c r="D34" s="226" t="s">
        <v>37</v>
      </c>
      <c r="E34" s="231"/>
      <c r="F34" s="231"/>
      <c r="G34" s="231"/>
      <c r="H34" s="231"/>
      <c r="I34" s="101" t="s">
        <v>203</v>
      </c>
      <c r="J34" s="233"/>
      <c r="K34" s="121"/>
    </row>
    <row r="35" spans="1:11" s="110" customFormat="1" ht="18.75" customHeight="1">
      <c r="A35" s="122"/>
      <c r="B35" s="122"/>
      <c r="C35" s="112"/>
      <c r="D35" s="97"/>
      <c r="E35" s="261" t="s">
        <v>225</v>
      </c>
      <c r="F35" s="261"/>
      <c r="G35" s="261"/>
      <c r="H35" s="261"/>
      <c r="I35" s="112"/>
      <c r="J35" s="112"/>
      <c r="K35" s="123"/>
    </row>
    <row r="36" spans="1:11" ht="18.75" customHeight="1">
      <c r="A36" s="42"/>
      <c r="B36" s="42"/>
      <c r="C36" s="42"/>
      <c r="D36" s="42"/>
      <c r="E36" s="268"/>
      <c r="F36" s="268"/>
      <c r="G36" s="268"/>
      <c r="H36" s="268"/>
      <c r="I36" s="41"/>
      <c r="J36" s="41"/>
      <c r="K36" s="41"/>
    </row>
    <row r="37" spans="1:11" ht="18.75" customHeight="1">
      <c r="A37" s="43"/>
      <c r="B37" s="43"/>
      <c r="C37" s="43"/>
      <c r="D37" s="42"/>
      <c r="E37" s="44"/>
      <c r="F37" s="44"/>
      <c r="G37" s="44"/>
      <c r="H37" s="44"/>
      <c r="I37" s="44"/>
      <c r="J37" s="44"/>
      <c r="K37" s="44"/>
    </row>
    <row r="38" ht="18.75" customHeight="1"/>
  </sheetData>
  <sheetProtection/>
  <mergeCells count="35">
    <mergeCell ref="A1:J1"/>
    <mergeCell ref="G5:H5"/>
    <mergeCell ref="I5:J5"/>
    <mergeCell ref="G6:I6"/>
    <mergeCell ref="A8:A9"/>
    <mergeCell ref="B8:G9"/>
    <mergeCell ref="H8:J8"/>
    <mergeCell ref="J6:K6"/>
    <mergeCell ref="K8:K9"/>
    <mergeCell ref="H9:J9"/>
    <mergeCell ref="B16:G16"/>
    <mergeCell ref="H16:J16"/>
    <mergeCell ref="B10:G10"/>
    <mergeCell ref="H10:J10"/>
    <mergeCell ref="H14:J14"/>
    <mergeCell ref="B15:G15"/>
    <mergeCell ref="H15:J15"/>
    <mergeCell ref="H11:J11"/>
    <mergeCell ref="H12:J12"/>
    <mergeCell ref="H13:J13"/>
    <mergeCell ref="A20:A21"/>
    <mergeCell ref="B20:G20"/>
    <mergeCell ref="H20:J20"/>
    <mergeCell ref="B21:J21"/>
    <mergeCell ref="E26:H26"/>
    <mergeCell ref="B17:G17"/>
    <mergeCell ref="H17:J17"/>
    <mergeCell ref="B18:G18"/>
    <mergeCell ref="H18:J18"/>
    <mergeCell ref="E29:H29"/>
    <mergeCell ref="E32:H32"/>
    <mergeCell ref="E35:H35"/>
    <mergeCell ref="B19:G19"/>
    <mergeCell ref="H19:J19"/>
    <mergeCell ref="E36:H36"/>
  </mergeCells>
  <printOptions horizontalCentered="1"/>
  <pageMargins left="0.2362204724409449" right="0" top="0.7480314960629921" bottom="0.7480314960629921" header="0.31496062992125984" footer="0.31496062992125984"/>
  <pageSetup fitToHeight="0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44"/>
  <sheetViews>
    <sheetView showGridLines="0" view="pageBreakPreview" zoomScaleNormal="90" zoomScaleSheetLayoutView="100" workbookViewId="0" topLeftCell="A1">
      <selection activeCell="H25" sqref="H25"/>
    </sheetView>
  </sheetViews>
  <sheetFormatPr defaultColWidth="9.140625" defaultRowHeight="15"/>
  <cols>
    <col min="1" max="1" width="7.140625" style="1" customWidth="1"/>
    <col min="2" max="2" width="9.00390625" style="1" customWidth="1"/>
    <col min="3" max="3" width="16.7109375" style="1" customWidth="1"/>
    <col min="4" max="4" width="18.8515625" style="1" customWidth="1"/>
    <col min="5" max="5" width="17.00390625" style="1" customWidth="1"/>
    <col min="6" max="6" width="12.8515625" style="1" customWidth="1"/>
    <col min="7" max="7" width="17.28125" style="1" customWidth="1"/>
    <col min="8" max="8" width="9.8515625" style="1" bestFit="1" customWidth="1"/>
    <col min="9" max="9" width="9.00390625" style="1" customWidth="1"/>
    <col min="10" max="10" width="9.57421875" style="1" bestFit="1" customWidth="1"/>
    <col min="11" max="16384" width="9.00390625" style="1" customWidth="1"/>
  </cols>
  <sheetData>
    <row r="1" spans="1:8" ht="21" customHeight="1">
      <c r="A1" s="320" t="s">
        <v>204</v>
      </c>
      <c r="B1" s="320"/>
      <c r="C1" s="320"/>
      <c r="D1" s="320"/>
      <c r="E1" s="320"/>
      <c r="F1" s="320"/>
      <c r="G1" s="320"/>
      <c r="H1" s="142" t="s">
        <v>70</v>
      </c>
    </row>
    <row r="2" spans="1:8" ht="21">
      <c r="A2" s="143" t="s">
        <v>36</v>
      </c>
      <c r="B2" s="144"/>
      <c r="C2" s="145"/>
      <c r="D2" s="46" t="s">
        <v>103</v>
      </c>
      <c r="E2" s="146"/>
      <c r="F2" s="146"/>
      <c r="G2" s="147"/>
      <c r="H2" s="146"/>
    </row>
    <row r="3" spans="1:8" ht="21">
      <c r="A3" s="143" t="s">
        <v>198</v>
      </c>
      <c r="B3" s="148"/>
      <c r="C3" s="149"/>
      <c r="D3" s="46" t="s">
        <v>209</v>
      </c>
      <c r="E3" s="150"/>
      <c r="F3" s="151"/>
      <c r="G3" s="152"/>
      <c r="H3" s="153"/>
    </row>
    <row r="4" spans="1:8" ht="21">
      <c r="A4" s="143" t="s">
        <v>33</v>
      </c>
      <c r="B4" s="148"/>
      <c r="C4" s="147"/>
      <c r="D4" s="46" t="s">
        <v>102</v>
      </c>
      <c r="E4" s="148"/>
      <c r="F4" s="153"/>
      <c r="G4" s="153"/>
      <c r="H4" s="153"/>
    </row>
    <row r="5" spans="1:8" ht="21">
      <c r="A5" s="154" t="s">
        <v>199</v>
      </c>
      <c r="B5" s="148"/>
      <c r="C5" s="149"/>
      <c r="D5" s="155" t="s">
        <v>228</v>
      </c>
      <c r="E5" s="148"/>
      <c r="F5" s="153"/>
      <c r="G5" s="153"/>
      <c r="H5" s="153"/>
    </row>
    <row r="6" spans="1:8" ht="21">
      <c r="A6" s="154" t="s">
        <v>200</v>
      </c>
      <c r="B6" s="148"/>
      <c r="C6" s="149"/>
      <c r="D6" s="223" t="s">
        <v>235</v>
      </c>
      <c r="E6" s="156" t="s">
        <v>8</v>
      </c>
      <c r="F6" s="221" t="s">
        <v>234</v>
      </c>
      <c r="G6" s="156" t="s">
        <v>9</v>
      </c>
      <c r="H6" s="222">
        <v>2564</v>
      </c>
    </row>
    <row r="7" spans="1:8" ht="21" thickBot="1">
      <c r="A7" s="147"/>
      <c r="B7" s="157"/>
      <c r="C7" s="147"/>
      <c r="D7" s="158"/>
      <c r="E7" s="146"/>
      <c r="F7" s="146"/>
      <c r="G7" s="146"/>
      <c r="H7" s="146" t="s">
        <v>34</v>
      </c>
    </row>
    <row r="8" spans="1:8" ht="20.25">
      <c r="A8" s="312" t="s">
        <v>4</v>
      </c>
      <c r="B8" s="314" t="s">
        <v>0</v>
      </c>
      <c r="C8" s="315"/>
      <c r="D8" s="316"/>
      <c r="E8" s="159" t="s">
        <v>23</v>
      </c>
      <c r="F8" s="160" t="s">
        <v>72</v>
      </c>
      <c r="G8" s="159" t="s">
        <v>24</v>
      </c>
      <c r="H8" s="310" t="s">
        <v>2</v>
      </c>
    </row>
    <row r="9" spans="1:8" ht="19.5" thickBot="1">
      <c r="A9" s="313"/>
      <c r="B9" s="317"/>
      <c r="C9" s="318"/>
      <c r="D9" s="319"/>
      <c r="E9" s="161" t="s">
        <v>25</v>
      </c>
      <c r="F9" s="161" t="s">
        <v>73</v>
      </c>
      <c r="G9" s="161" t="s">
        <v>25</v>
      </c>
      <c r="H9" s="311"/>
    </row>
    <row r="10" spans="1:8" ht="20.25">
      <c r="A10" s="162">
        <v>1</v>
      </c>
      <c r="B10" s="163" t="s">
        <v>227</v>
      </c>
      <c r="C10" s="164"/>
      <c r="D10" s="164"/>
      <c r="E10" s="165">
        <f>'ปร.4'!L120</f>
        <v>0</v>
      </c>
      <c r="F10" s="166">
        <f>สูตรF!N26</f>
        <v>1.3049000000000002</v>
      </c>
      <c r="G10" s="167">
        <f aca="true" t="shared" si="0" ref="G10:G15">F10*E10</f>
        <v>0</v>
      </c>
      <c r="H10" s="168"/>
    </row>
    <row r="11" spans="1:8" ht="20.25">
      <c r="A11" s="162"/>
      <c r="B11" s="169"/>
      <c r="C11" s="170"/>
      <c r="D11" s="164"/>
      <c r="E11" s="171">
        <v>0</v>
      </c>
      <c r="F11" s="172">
        <v>0</v>
      </c>
      <c r="G11" s="167">
        <f t="shared" si="0"/>
        <v>0</v>
      </c>
      <c r="H11" s="173"/>
    </row>
    <row r="12" spans="1:8" ht="20.25">
      <c r="A12" s="162">
        <v>2</v>
      </c>
      <c r="B12" s="169" t="s">
        <v>188</v>
      </c>
      <c r="C12" s="164"/>
      <c r="D12" s="164"/>
      <c r="E12" s="165">
        <f>'ปร.4ครุภัณฑ์'!L24</f>
        <v>0</v>
      </c>
      <c r="F12" s="172">
        <v>1.07</v>
      </c>
      <c r="G12" s="167">
        <f t="shared" si="0"/>
        <v>0</v>
      </c>
      <c r="H12" s="174"/>
    </row>
    <row r="13" spans="1:8" ht="20.25">
      <c r="A13" s="162"/>
      <c r="B13" s="169"/>
      <c r="C13" s="170"/>
      <c r="D13" s="164"/>
      <c r="E13" s="171">
        <v>0</v>
      </c>
      <c r="F13" s="172">
        <v>0</v>
      </c>
      <c r="G13" s="167">
        <f t="shared" si="0"/>
        <v>0</v>
      </c>
      <c r="H13" s="173"/>
    </row>
    <row r="14" spans="1:8" ht="20.25">
      <c r="A14" s="162"/>
      <c r="B14" s="169"/>
      <c r="C14" s="170"/>
      <c r="D14" s="164"/>
      <c r="E14" s="171">
        <v>0</v>
      </c>
      <c r="F14" s="172">
        <v>0</v>
      </c>
      <c r="G14" s="167">
        <f t="shared" si="0"/>
        <v>0</v>
      </c>
      <c r="H14" s="173"/>
    </row>
    <row r="15" spans="1:8" ht="20.25">
      <c r="A15" s="162"/>
      <c r="B15" s="169"/>
      <c r="C15" s="164"/>
      <c r="D15" s="164"/>
      <c r="E15" s="171">
        <v>0</v>
      </c>
      <c r="F15" s="172">
        <v>0</v>
      </c>
      <c r="G15" s="167">
        <f t="shared" si="0"/>
        <v>0</v>
      </c>
      <c r="H15" s="173"/>
    </row>
    <row r="16" spans="1:11" ht="21" thickBot="1">
      <c r="A16" s="175"/>
      <c r="B16" s="163"/>
      <c r="C16" s="164"/>
      <c r="D16" s="164"/>
      <c r="E16" s="176"/>
      <c r="F16" s="177"/>
      <c r="G16" s="178"/>
      <c r="H16" s="173"/>
      <c r="K16" s="9" t="s">
        <v>29</v>
      </c>
    </row>
    <row r="17" spans="1:11" ht="21" thickBot="1">
      <c r="A17" s="179"/>
      <c r="B17" s="325" t="s">
        <v>40</v>
      </c>
      <c r="C17" s="326"/>
      <c r="D17" s="327"/>
      <c r="E17" s="180"/>
      <c r="F17" s="181"/>
      <c r="G17" s="182">
        <f>SUM(G10:G16)</f>
        <v>0</v>
      </c>
      <c r="H17" s="183"/>
      <c r="K17" s="9" t="s">
        <v>29</v>
      </c>
    </row>
    <row r="18" spans="1:8" ht="20.25">
      <c r="A18" s="184"/>
      <c r="B18" s="185"/>
      <c r="C18" s="186" t="s">
        <v>38</v>
      </c>
      <c r="D18" s="187"/>
      <c r="E18" s="188"/>
      <c r="F18" s="189"/>
      <c r="G18" s="190"/>
      <c r="H18" s="191"/>
    </row>
    <row r="19" spans="1:11" ht="20.25">
      <c r="A19" s="175"/>
      <c r="B19" s="173" t="s">
        <v>28</v>
      </c>
      <c r="C19" s="164"/>
      <c r="D19" s="164"/>
      <c r="E19" s="176"/>
      <c r="F19" s="177"/>
      <c r="G19" s="178"/>
      <c r="H19" s="173"/>
      <c r="K19" s="9" t="s">
        <v>29</v>
      </c>
    </row>
    <row r="20" spans="1:8" ht="20.25">
      <c r="A20" s="175"/>
      <c r="B20" s="224" t="s">
        <v>207</v>
      </c>
      <c r="C20" s="225"/>
      <c r="D20" s="164"/>
      <c r="E20" s="176"/>
      <c r="F20" s="177"/>
      <c r="G20" s="178"/>
      <c r="H20" s="192"/>
    </row>
    <row r="21" spans="1:8" ht="20.25">
      <c r="A21" s="162"/>
      <c r="B21" s="173" t="s">
        <v>27</v>
      </c>
      <c r="C21" s="164"/>
      <c r="D21" s="164"/>
      <c r="E21" s="176"/>
      <c r="F21" s="176"/>
      <c r="G21" s="178"/>
      <c r="H21" s="192"/>
    </row>
    <row r="22" spans="1:8" ht="21" thickBot="1">
      <c r="A22" s="162"/>
      <c r="B22" s="193" t="s">
        <v>39</v>
      </c>
      <c r="C22" s="194"/>
      <c r="D22" s="164"/>
      <c r="E22" s="176"/>
      <c r="F22" s="176"/>
      <c r="G22" s="178"/>
      <c r="H22" s="195"/>
    </row>
    <row r="23" spans="1:10" ht="21" thickBot="1">
      <c r="A23" s="196"/>
      <c r="B23" s="197" t="s">
        <v>10</v>
      </c>
      <c r="C23" s="197"/>
      <c r="D23" s="197"/>
      <c r="E23" s="198"/>
      <c r="F23" s="199"/>
      <c r="G23" s="200">
        <f>G17</f>
        <v>0</v>
      </c>
      <c r="H23" s="201"/>
      <c r="J23" s="220">
        <v>2095000</v>
      </c>
    </row>
    <row r="24" spans="1:10" ht="21" thickBot="1">
      <c r="A24" s="162" t="s">
        <v>29</v>
      </c>
      <c r="B24" s="202" t="s">
        <v>32</v>
      </c>
      <c r="C24" s="202" t="s">
        <v>29</v>
      </c>
      <c r="D24" s="202"/>
      <c r="E24" s="202"/>
      <c r="F24" s="203"/>
      <c r="G24" s="204" t="s">
        <v>29</v>
      </c>
      <c r="H24" s="205" t="s">
        <v>29</v>
      </c>
      <c r="J24" s="220">
        <f>J23-G23</f>
        <v>2095000</v>
      </c>
    </row>
    <row r="25" spans="1:10" ht="20.25" thickBot="1" thickTop="1">
      <c r="A25" s="206"/>
      <c r="B25" s="207" t="s">
        <v>11</v>
      </c>
      <c r="C25" s="208" t="str">
        <f>CONCATENATE("(",_xlfn.BAHTTEXT(G23),")")</f>
        <v>(ศูนย์บาทถ้วน)</v>
      </c>
      <c r="D25" s="209"/>
      <c r="E25" s="209"/>
      <c r="F25" s="209"/>
      <c r="G25" s="210"/>
      <c r="H25" s="211"/>
      <c r="J25" s="1" t="s">
        <v>29</v>
      </c>
    </row>
    <row r="26" spans="1:8" ht="20.25">
      <c r="A26" s="202"/>
      <c r="B26" s="164"/>
      <c r="C26" s="164"/>
      <c r="D26" s="164"/>
      <c r="E26" s="164"/>
      <c r="F26" s="212"/>
      <c r="G26" s="213"/>
      <c r="H26" s="213"/>
    </row>
    <row r="27" spans="1:8" ht="20.25">
      <c r="A27" s="214"/>
      <c r="B27" s="214" t="s">
        <v>13</v>
      </c>
      <c r="C27" s="215"/>
      <c r="D27" s="216"/>
      <c r="E27" s="215" t="s">
        <v>12</v>
      </c>
      <c r="F27" s="217"/>
      <c r="G27" s="218"/>
      <c r="H27" s="158" t="s">
        <v>6</v>
      </c>
    </row>
    <row r="28" spans="1:8" ht="21.75">
      <c r="A28" s="5"/>
      <c r="B28" s="5"/>
      <c r="C28" s="6"/>
      <c r="D28" s="7"/>
      <c r="E28" s="5"/>
      <c r="F28" s="5"/>
      <c r="G28" s="8"/>
      <c r="H28" s="5"/>
    </row>
    <row r="29" spans="1:8" s="50" customFormat="1" ht="19.5">
      <c r="A29" s="96" t="s">
        <v>83</v>
      </c>
      <c r="B29" s="97"/>
      <c r="C29" s="98"/>
      <c r="D29" s="99"/>
      <c r="E29" s="97"/>
      <c r="F29" s="97"/>
      <c r="G29" s="100"/>
      <c r="H29" s="97"/>
    </row>
    <row r="30" spans="1:8" s="50" customFormat="1" ht="19.5">
      <c r="A30" s="101"/>
      <c r="B30" s="97"/>
      <c r="C30" s="102"/>
      <c r="D30" s="102"/>
      <c r="E30" s="102"/>
      <c r="F30" s="101"/>
      <c r="G30" s="101"/>
      <c r="H30" s="101"/>
    </row>
    <row r="31" spans="1:8" s="50" customFormat="1" ht="19.5">
      <c r="A31" s="101"/>
      <c r="B31" s="226" t="s">
        <v>37</v>
      </c>
      <c r="C31" s="227"/>
      <c r="D31" s="228"/>
      <c r="E31" s="227"/>
      <c r="F31" s="229" t="s">
        <v>84</v>
      </c>
      <c r="G31" s="103"/>
      <c r="H31" s="103"/>
    </row>
    <row r="32" spans="1:8" s="50" customFormat="1" ht="19.5">
      <c r="A32" s="101"/>
      <c r="B32" s="97"/>
      <c r="C32" s="321" t="s">
        <v>222</v>
      </c>
      <c r="D32" s="321"/>
      <c r="E32" s="321"/>
      <c r="F32" s="101"/>
      <c r="G32" s="105"/>
      <c r="H32" s="105"/>
    </row>
    <row r="33" spans="1:8" s="50" customFormat="1" ht="19.5">
      <c r="A33" s="101"/>
      <c r="B33" s="230"/>
      <c r="C33" s="102"/>
      <c r="D33" s="102"/>
      <c r="E33" s="102"/>
      <c r="F33" s="101"/>
      <c r="G33" s="104"/>
      <c r="H33" s="105"/>
    </row>
    <row r="34" spans="1:8" s="50" customFormat="1" ht="19.5">
      <c r="A34" s="101"/>
      <c r="B34" s="226" t="s">
        <v>201</v>
      </c>
      <c r="C34" s="227"/>
      <c r="D34" s="228"/>
      <c r="E34" s="227"/>
      <c r="F34" s="229" t="s">
        <v>85</v>
      </c>
      <c r="G34" s="103"/>
      <c r="H34" s="103"/>
    </row>
    <row r="35" spans="1:8" s="50" customFormat="1" ht="19.5">
      <c r="A35" s="101"/>
      <c r="B35" s="97"/>
      <c r="C35" s="321" t="s">
        <v>202</v>
      </c>
      <c r="D35" s="321"/>
      <c r="E35" s="321"/>
      <c r="F35" s="101"/>
      <c r="G35" s="105"/>
      <c r="H35" s="105"/>
    </row>
    <row r="36" spans="1:8" s="50" customFormat="1" ht="19.5">
      <c r="A36" s="101"/>
      <c r="B36" s="230"/>
      <c r="C36" s="102"/>
      <c r="D36" s="102"/>
      <c r="E36" s="102"/>
      <c r="F36" s="101"/>
      <c r="G36" s="104"/>
      <c r="H36" s="105"/>
    </row>
    <row r="37" spans="1:8" s="50" customFormat="1" ht="19.5">
      <c r="A37" s="101"/>
      <c r="B37" s="226" t="s">
        <v>37</v>
      </c>
      <c r="C37" s="227"/>
      <c r="D37" s="228"/>
      <c r="E37" s="227"/>
      <c r="F37" s="229" t="s">
        <v>85</v>
      </c>
      <c r="G37" s="103"/>
      <c r="H37" s="103"/>
    </row>
    <row r="38" spans="1:8" s="50" customFormat="1" ht="19.5">
      <c r="A38" s="101"/>
      <c r="B38" s="97"/>
      <c r="C38" s="321" t="s">
        <v>224</v>
      </c>
      <c r="D38" s="321"/>
      <c r="E38" s="321"/>
      <c r="F38" s="101"/>
      <c r="G38" s="105"/>
      <c r="H38" s="105"/>
    </row>
    <row r="39" spans="1:8" s="50" customFormat="1" ht="19.5">
      <c r="A39" s="101"/>
      <c r="B39" s="230"/>
      <c r="C39" s="102"/>
      <c r="D39" s="102"/>
      <c r="E39" s="102"/>
      <c r="F39" s="101"/>
      <c r="G39" s="104"/>
      <c r="H39" s="105"/>
    </row>
    <row r="40" spans="1:8" s="50" customFormat="1" ht="19.5">
      <c r="A40" s="101"/>
      <c r="B40" s="226" t="s">
        <v>37</v>
      </c>
      <c r="C40" s="227"/>
      <c r="D40" s="228"/>
      <c r="E40" s="227"/>
      <c r="F40" s="229" t="s">
        <v>203</v>
      </c>
      <c r="G40" s="103"/>
      <c r="H40" s="103"/>
    </row>
    <row r="41" spans="1:8" s="50" customFormat="1" ht="19.5">
      <c r="A41" s="101"/>
      <c r="B41" s="97"/>
      <c r="C41" s="321" t="s">
        <v>225</v>
      </c>
      <c r="D41" s="321"/>
      <c r="E41" s="321"/>
      <c r="F41" s="101"/>
      <c r="G41" s="105"/>
      <c r="H41" s="105"/>
    </row>
    <row r="42" spans="1:8" ht="21.75">
      <c r="A42" s="2"/>
      <c r="B42" s="4"/>
      <c r="C42" s="2"/>
      <c r="D42" s="4"/>
      <c r="E42" s="2"/>
      <c r="F42" s="2"/>
      <c r="G42" s="2"/>
      <c r="H42" s="2"/>
    </row>
    <row r="43" spans="1:8" ht="21.75">
      <c r="A43" s="2"/>
      <c r="B43" s="4"/>
      <c r="C43" s="322"/>
      <c r="D43" s="323"/>
      <c r="E43" s="323"/>
      <c r="F43" s="2"/>
      <c r="G43" s="2"/>
      <c r="H43" s="2"/>
    </row>
    <row r="44" spans="1:8" ht="21.75">
      <c r="A44" s="2"/>
      <c r="B44" s="3"/>
      <c r="C44" s="324" t="s">
        <v>29</v>
      </c>
      <c r="D44" s="324"/>
      <c r="E44" s="324"/>
      <c r="F44" s="3"/>
      <c r="G44" s="2"/>
      <c r="H44" s="2"/>
    </row>
  </sheetData>
  <sheetProtection/>
  <mergeCells count="11">
    <mergeCell ref="C44:E44"/>
    <mergeCell ref="B17:D17"/>
    <mergeCell ref="C32:E32"/>
    <mergeCell ref="C35:E35"/>
    <mergeCell ref="C38:E38"/>
    <mergeCell ref="H8:H9"/>
    <mergeCell ref="A8:A9"/>
    <mergeCell ref="B8:D9"/>
    <mergeCell ref="A1:G1"/>
    <mergeCell ref="C41:E41"/>
    <mergeCell ref="C43:E43"/>
  </mergeCells>
  <printOptions horizontalCentered="1"/>
  <pageMargins left="0.3937007874015748" right="0" top="0.5905511811023623" bottom="0" header="0" footer="0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130"/>
  <sheetViews>
    <sheetView showGridLines="0" view="pageBreakPreview" zoomScale="95" zoomScaleNormal="90" zoomScaleSheetLayoutView="95" zoomScalePageLayoutView="0" workbookViewId="0" topLeftCell="A1">
      <selection activeCell="J42" sqref="J42"/>
    </sheetView>
  </sheetViews>
  <sheetFormatPr defaultColWidth="9.140625" defaultRowHeight="21.75" customHeight="1"/>
  <cols>
    <col min="1" max="1" width="6.57421875" style="57" customWidth="1"/>
    <col min="2" max="2" width="4.28125" style="57" customWidth="1"/>
    <col min="3" max="3" width="14.00390625" style="57" customWidth="1"/>
    <col min="4" max="4" width="20.8515625" style="57" customWidth="1"/>
    <col min="5" max="5" width="21.57421875" style="57" customWidth="1"/>
    <col min="6" max="6" width="11.140625" style="57" customWidth="1"/>
    <col min="7" max="7" width="7.57421875" style="57" customWidth="1"/>
    <col min="8" max="8" width="11.00390625" style="60" customWidth="1"/>
    <col min="9" max="9" width="13.421875" style="60" customWidth="1"/>
    <col min="10" max="10" width="11.140625" style="57" customWidth="1"/>
    <col min="11" max="11" width="11.421875" style="57" customWidth="1"/>
    <col min="12" max="12" width="13.00390625" style="57" customWidth="1"/>
    <col min="13" max="13" width="9.7109375" style="57" bestFit="1" customWidth="1"/>
    <col min="14" max="14" width="11.57421875" style="57" customWidth="1"/>
    <col min="15" max="15" width="3.57421875" style="57" customWidth="1"/>
    <col min="16" max="16" width="9.57421875" style="57" bestFit="1" customWidth="1"/>
    <col min="17" max="17" width="10.8515625" style="57" bestFit="1" customWidth="1"/>
    <col min="18" max="18" width="9.57421875" style="57" customWidth="1"/>
    <col min="19" max="19" width="9.57421875" style="57" bestFit="1" customWidth="1"/>
    <col min="20" max="20" width="9.57421875" style="57" customWidth="1"/>
    <col min="21" max="21" width="15.7109375" style="57" customWidth="1"/>
    <col min="22" max="22" width="66.140625" style="57" bestFit="1" customWidth="1"/>
    <col min="23" max="23" width="57.28125" style="57" bestFit="1" customWidth="1"/>
    <col min="24" max="16384" width="9.00390625" style="57" customWidth="1"/>
  </cols>
  <sheetData>
    <row r="1" spans="1:26" s="48" customFormat="1" ht="21.75" customHeight="1">
      <c r="A1" s="339" t="s">
        <v>79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13" s="48" customFormat="1" ht="21.75" customHeight="1">
      <c r="A2" s="49" t="s">
        <v>80</v>
      </c>
      <c r="B2" s="50"/>
      <c r="C2" s="50"/>
      <c r="D2" s="46" t="s">
        <v>209</v>
      </c>
      <c r="E2" s="51"/>
      <c r="F2" s="50"/>
      <c r="G2" s="50"/>
      <c r="H2" s="52"/>
      <c r="I2" s="52"/>
      <c r="J2" s="50"/>
      <c r="K2" s="50"/>
      <c r="L2" s="50"/>
      <c r="M2" s="50"/>
    </row>
    <row r="3" spans="1:13" s="48" customFormat="1" ht="21.75" customHeight="1">
      <c r="A3" s="49" t="s">
        <v>33</v>
      </c>
      <c r="B3" s="50"/>
      <c r="C3" s="53"/>
      <c r="D3" s="46" t="s">
        <v>102</v>
      </c>
      <c r="E3" s="51"/>
      <c r="F3" s="46"/>
      <c r="G3" s="50"/>
      <c r="H3" s="52"/>
      <c r="I3" s="52"/>
      <c r="J3" s="50"/>
      <c r="K3" s="50"/>
      <c r="L3" s="50"/>
      <c r="M3" s="50"/>
    </row>
    <row r="4" spans="1:13" s="48" customFormat="1" ht="21.75" customHeight="1">
      <c r="A4" s="49" t="s">
        <v>81</v>
      </c>
      <c r="B4" s="50"/>
      <c r="C4" s="53"/>
      <c r="D4" s="46" t="s">
        <v>103</v>
      </c>
      <c r="E4" s="51"/>
      <c r="F4" s="46"/>
      <c r="G4" s="50"/>
      <c r="H4" s="52"/>
      <c r="I4" s="54" t="s">
        <v>35</v>
      </c>
      <c r="J4" s="63" t="s">
        <v>104</v>
      </c>
      <c r="K4" s="50"/>
      <c r="L4" s="50"/>
      <c r="M4" s="50"/>
    </row>
    <row r="5" spans="1:13" s="48" customFormat="1" ht="21.75" customHeight="1">
      <c r="A5" s="49" t="s">
        <v>82</v>
      </c>
      <c r="B5" s="50"/>
      <c r="C5" s="53"/>
      <c r="D5" s="221" t="s">
        <v>233</v>
      </c>
      <c r="E5" s="51"/>
      <c r="F5" s="46"/>
      <c r="G5" s="50"/>
      <c r="H5" s="52"/>
      <c r="I5" s="52"/>
      <c r="J5" s="50"/>
      <c r="K5" s="50"/>
      <c r="L5" s="50"/>
      <c r="M5" s="50"/>
    </row>
    <row r="6" spans="1:13" s="48" customFormat="1" ht="21.75" customHeight="1">
      <c r="A6" s="49" t="s">
        <v>83</v>
      </c>
      <c r="B6" s="50"/>
      <c r="C6" s="53"/>
      <c r="D6" s="221" t="s">
        <v>210</v>
      </c>
      <c r="E6" s="46"/>
      <c r="F6" s="46" t="s">
        <v>84</v>
      </c>
      <c r="G6" s="50"/>
      <c r="H6" s="52"/>
      <c r="I6" s="52"/>
      <c r="J6" s="50"/>
      <c r="K6" s="50"/>
      <c r="L6" s="50"/>
      <c r="M6" s="55"/>
    </row>
    <row r="7" spans="1:13" s="48" customFormat="1" ht="21.75" customHeight="1">
      <c r="A7" s="49"/>
      <c r="B7" s="50"/>
      <c r="C7" s="53"/>
      <c r="D7" s="221" t="s">
        <v>211</v>
      </c>
      <c r="E7" s="46"/>
      <c r="F7" s="46" t="s">
        <v>85</v>
      </c>
      <c r="G7" s="50"/>
      <c r="H7" s="52"/>
      <c r="I7" s="52"/>
      <c r="J7" s="50"/>
      <c r="K7" s="50"/>
      <c r="L7" s="50"/>
      <c r="M7" s="55"/>
    </row>
    <row r="8" spans="1:13" s="48" customFormat="1" ht="21.75" customHeight="1">
      <c r="A8" s="49"/>
      <c r="B8" s="50"/>
      <c r="C8" s="53"/>
      <c r="D8" s="221" t="s">
        <v>212</v>
      </c>
      <c r="E8" s="46"/>
      <c r="F8" s="46" t="s">
        <v>85</v>
      </c>
      <c r="G8" s="50"/>
      <c r="H8" s="52"/>
      <c r="I8" s="52"/>
      <c r="J8" s="50"/>
      <c r="K8" s="50"/>
      <c r="L8" s="50"/>
      <c r="M8" s="55"/>
    </row>
    <row r="9" spans="1:13" s="48" customFormat="1" ht="21.75" customHeight="1">
      <c r="A9" s="49"/>
      <c r="B9" s="50"/>
      <c r="C9" s="53"/>
      <c r="D9" s="221" t="s">
        <v>213</v>
      </c>
      <c r="E9" s="46"/>
      <c r="F9" s="46" t="s">
        <v>86</v>
      </c>
      <c r="G9" s="50"/>
      <c r="H9" s="52"/>
      <c r="I9" s="52"/>
      <c r="J9" s="50"/>
      <c r="K9" s="50"/>
      <c r="L9" s="50"/>
      <c r="M9" s="219" t="s">
        <v>34</v>
      </c>
    </row>
    <row r="10" spans="1:26" ht="21.75" customHeight="1">
      <c r="A10" s="341" t="s">
        <v>3</v>
      </c>
      <c r="B10" s="343" t="s">
        <v>0</v>
      </c>
      <c r="C10" s="344"/>
      <c r="D10" s="344"/>
      <c r="E10" s="64"/>
      <c r="F10" s="347" t="s">
        <v>7</v>
      </c>
      <c r="G10" s="340" t="s">
        <v>1</v>
      </c>
      <c r="H10" s="349" t="s">
        <v>5</v>
      </c>
      <c r="I10" s="350"/>
      <c r="J10" s="351" t="s">
        <v>16</v>
      </c>
      <c r="K10" s="351"/>
      <c r="L10" s="65" t="s">
        <v>17</v>
      </c>
      <c r="M10" s="340" t="s">
        <v>2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21.75" customHeight="1">
      <c r="A11" s="342"/>
      <c r="B11" s="345"/>
      <c r="C11" s="346"/>
      <c r="D11" s="346"/>
      <c r="E11" s="66"/>
      <c r="F11" s="348"/>
      <c r="G11" s="340"/>
      <c r="H11" s="67" t="s">
        <v>14</v>
      </c>
      <c r="I11" s="67" t="s">
        <v>15</v>
      </c>
      <c r="J11" s="67" t="s">
        <v>14</v>
      </c>
      <c r="K11" s="67" t="s">
        <v>15</v>
      </c>
      <c r="L11" s="68" t="s">
        <v>18</v>
      </c>
      <c r="M11" s="340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5" ht="21.75" customHeight="1">
      <c r="A12" s="69">
        <v>1</v>
      </c>
      <c r="B12" s="70" t="s">
        <v>89</v>
      </c>
      <c r="C12" s="71"/>
      <c r="D12" s="71"/>
      <c r="E12" s="72"/>
      <c r="F12" s="73"/>
      <c r="G12" s="74"/>
      <c r="H12" s="75"/>
      <c r="I12" s="75"/>
      <c r="J12" s="76"/>
      <c r="K12" s="75"/>
      <c r="L12" s="75"/>
      <c r="M12" s="7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13" ht="21.75" customHeight="1">
      <c r="A13" s="78"/>
      <c r="B13" s="79" t="s">
        <v>90</v>
      </c>
      <c r="C13" s="71"/>
      <c r="D13" s="71"/>
      <c r="E13" s="71"/>
      <c r="F13" s="80">
        <v>1.37</v>
      </c>
      <c r="G13" s="81" t="s">
        <v>74</v>
      </c>
      <c r="H13" s="61">
        <v>0</v>
      </c>
      <c r="I13" s="75">
        <f>F13*H13</f>
        <v>0</v>
      </c>
      <c r="J13" s="76"/>
      <c r="K13" s="75"/>
      <c r="L13" s="75"/>
      <c r="M13" s="82"/>
    </row>
    <row r="14" spans="1:25" ht="21.75" customHeight="1">
      <c r="A14" s="69"/>
      <c r="B14" s="83" t="s">
        <v>91</v>
      </c>
      <c r="C14" s="71"/>
      <c r="D14" s="71"/>
      <c r="E14" s="72"/>
      <c r="F14" s="73">
        <v>44.7</v>
      </c>
      <c r="G14" s="74" t="s">
        <v>71</v>
      </c>
      <c r="H14" s="75">
        <v>0</v>
      </c>
      <c r="I14" s="75">
        <f>F14*H14</f>
        <v>0</v>
      </c>
      <c r="J14" s="76"/>
      <c r="K14" s="75"/>
      <c r="L14" s="75"/>
      <c r="M14" s="77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13" ht="21.75" customHeight="1">
      <c r="A15" s="82"/>
      <c r="B15" s="79" t="s">
        <v>92</v>
      </c>
      <c r="C15" s="71"/>
      <c r="D15" s="71"/>
      <c r="E15" s="71"/>
      <c r="F15" s="80">
        <v>2</v>
      </c>
      <c r="G15" s="81" t="s">
        <v>77</v>
      </c>
      <c r="H15" s="61">
        <v>0</v>
      </c>
      <c r="I15" s="75">
        <f>F15*H15</f>
        <v>0</v>
      </c>
      <c r="J15" s="76"/>
      <c r="K15" s="75"/>
      <c r="L15" s="75"/>
      <c r="M15" s="82"/>
    </row>
    <row r="16" spans="1:25" ht="21.75" customHeight="1">
      <c r="A16" s="82"/>
      <c r="B16" s="83" t="s">
        <v>93</v>
      </c>
      <c r="C16" s="71"/>
      <c r="D16" s="71"/>
      <c r="E16" s="72"/>
      <c r="F16" s="73">
        <v>4</v>
      </c>
      <c r="G16" s="74" t="s">
        <v>77</v>
      </c>
      <c r="H16" s="75">
        <v>0</v>
      </c>
      <c r="I16" s="75">
        <f aca="true" t="shared" si="0" ref="I16:I22">F16*H16</f>
        <v>0</v>
      </c>
      <c r="J16" s="76"/>
      <c r="K16" s="75"/>
      <c r="L16" s="75"/>
      <c r="M16" s="77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1:13" ht="21.75" customHeight="1">
      <c r="A17" s="82"/>
      <c r="B17" s="79" t="s">
        <v>94</v>
      </c>
      <c r="C17" s="71"/>
      <c r="D17" s="71"/>
      <c r="E17" s="71"/>
      <c r="F17" s="80">
        <v>2</v>
      </c>
      <c r="G17" s="81" t="s">
        <v>77</v>
      </c>
      <c r="H17" s="61">
        <v>0</v>
      </c>
      <c r="I17" s="75">
        <f t="shared" si="0"/>
        <v>0</v>
      </c>
      <c r="J17" s="76"/>
      <c r="K17" s="75"/>
      <c r="L17" s="75"/>
      <c r="M17" s="82"/>
    </row>
    <row r="18" spans="1:25" ht="21.75" customHeight="1">
      <c r="A18" s="82"/>
      <c r="B18" s="79" t="s">
        <v>95</v>
      </c>
      <c r="C18" s="71"/>
      <c r="D18" s="71"/>
      <c r="E18" s="72"/>
      <c r="F18" s="73">
        <v>1</v>
      </c>
      <c r="G18" s="74" t="s">
        <v>77</v>
      </c>
      <c r="H18" s="75">
        <v>0</v>
      </c>
      <c r="I18" s="75">
        <f t="shared" si="0"/>
        <v>0</v>
      </c>
      <c r="J18" s="76"/>
      <c r="K18" s="75"/>
      <c r="L18" s="75"/>
      <c r="M18" s="77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ht="21.75" customHeight="1">
      <c r="A19" s="82"/>
      <c r="B19" s="83" t="s">
        <v>96</v>
      </c>
      <c r="C19" s="71"/>
      <c r="D19" s="71"/>
      <c r="E19" s="72"/>
      <c r="F19" s="73">
        <v>27.3</v>
      </c>
      <c r="G19" s="74" t="s">
        <v>71</v>
      </c>
      <c r="H19" s="75">
        <v>0</v>
      </c>
      <c r="I19" s="75">
        <f t="shared" si="0"/>
        <v>0</v>
      </c>
      <c r="J19" s="76"/>
      <c r="K19" s="75"/>
      <c r="L19" s="75"/>
      <c r="M19" s="77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1:25" ht="21.75" customHeight="1">
      <c r="A20" s="82"/>
      <c r="B20" s="83" t="s">
        <v>97</v>
      </c>
      <c r="C20" s="71"/>
      <c r="D20" s="71"/>
      <c r="E20" s="72"/>
      <c r="F20" s="73">
        <v>1</v>
      </c>
      <c r="G20" s="74" t="s">
        <v>101</v>
      </c>
      <c r="H20" s="75">
        <v>0</v>
      </c>
      <c r="I20" s="75">
        <f t="shared" si="0"/>
        <v>0</v>
      </c>
      <c r="J20" s="76"/>
      <c r="K20" s="75"/>
      <c r="L20" s="75"/>
      <c r="M20" s="77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13" ht="21.75" customHeight="1">
      <c r="A21" s="82"/>
      <c r="B21" s="79" t="s">
        <v>98</v>
      </c>
      <c r="C21" s="71"/>
      <c r="D21" s="71"/>
      <c r="E21" s="71"/>
      <c r="F21" s="80">
        <v>75.9</v>
      </c>
      <c r="G21" s="81" t="s">
        <v>71</v>
      </c>
      <c r="H21" s="61">
        <v>0</v>
      </c>
      <c r="I21" s="75">
        <f t="shared" si="0"/>
        <v>0</v>
      </c>
      <c r="J21" s="76"/>
      <c r="K21" s="75"/>
      <c r="L21" s="75"/>
      <c r="M21" s="82"/>
    </row>
    <row r="22" spans="1:13" ht="21.75" customHeight="1">
      <c r="A22" s="82"/>
      <c r="B22" s="337" t="s">
        <v>99</v>
      </c>
      <c r="C22" s="338"/>
      <c r="D22" s="338"/>
      <c r="E22" s="71"/>
      <c r="F22" s="80">
        <v>75.9</v>
      </c>
      <c r="G22" s="84" t="s">
        <v>71</v>
      </c>
      <c r="H22" s="61">
        <v>0</v>
      </c>
      <c r="I22" s="75">
        <f t="shared" si="0"/>
        <v>0</v>
      </c>
      <c r="J22" s="76"/>
      <c r="K22" s="75"/>
      <c r="L22" s="75"/>
      <c r="M22" s="82"/>
    </row>
    <row r="23" spans="1:13" ht="21.75" customHeight="1">
      <c r="A23" s="82"/>
      <c r="B23" s="71" t="s">
        <v>100</v>
      </c>
      <c r="C23" s="71"/>
      <c r="D23" s="71"/>
      <c r="E23" s="71"/>
      <c r="F23" s="80">
        <v>2.63</v>
      </c>
      <c r="G23" s="84" t="s">
        <v>74</v>
      </c>
      <c r="H23" s="61">
        <v>0</v>
      </c>
      <c r="I23" s="75">
        <f>F23*H23</f>
        <v>0</v>
      </c>
      <c r="J23" s="76"/>
      <c r="K23" s="75"/>
      <c r="L23" s="75"/>
      <c r="M23" s="82"/>
    </row>
    <row r="24" spans="1:13" ht="21.75" customHeight="1">
      <c r="A24" s="85"/>
      <c r="B24" s="328" t="s">
        <v>121</v>
      </c>
      <c r="C24" s="329"/>
      <c r="D24" s="329"/>
      <c r="E24" s="330"/>
      <c r="F24" s="86"/>
      <c r="G24" s="85"/>
      <c r="H24" s="87"/>
      <c r="I24" s="88">
        <f>SUM(I13:I23)</f>
        <v>0</v>
      </c>
      <c r="J24" s="88"/>
      <c r="K24" s="88"/>
      <c r="L24" s="88"/>
      <c r="M24" s="85"/>
    </row>
    <row r="25" spans="1:13" ht="21.75" customHeight="1">
      <c r="A25" s="78">
        <v>2</v>
      </c>
      <c r="B25" s="89" t="s">
        <v>105</v>
      </c>
      <c r="C25" s="71"/>
      <c r="D25" s="71"/>
      <c r="E25" s="71"/>
      <c r="F25" s="80"/>
      <c r="G25" s="84"/>
      <c r="H25" s="61"/>
      <c r="I25" s="75"/>
      <c r="J25" s="76"/>
      <c r="K25" s="75"/>
      <c r="L25" s="75"/>
      <c r="M25" s="82"/>
    </row>
    <row r="26" spans="1:13" ht="21.75" customHeight="1">
      <c r="A26" s="82"/>
      <c r="B26" s="71" t="s">
        <v>106</v>
      </c>
      <c r="C26" s="71"/>
      <c r="D26" s="71"/>
      <c r="E26" s="71"/>
      <c r="F26" s="80">
        <v>61.6</v>
      </c>
      <c r="G26" s="84" t="s">
        <v>74</v>
      </c>
      <c r="H26" s="61"/>
      <c r="I26" s="75"/>
      <c r="J26" s="76"/>
      <c r="K26" s="75"/>
      <c r="L26" s="75"/>
      <c r="M26" s="82"/>
    </row>
    <row r="27" spans="1:13" ht="21.75" customHeight="1">
      <c r="A27" s="82"/>
      <c r="B27" s="71" t="s">
        <v>208</v>
      </c>
      <c r="C27" s="71"/>
      <c r="D27" s="71"/>
      <c r="E27" s="71"/>
      <c r="F27" s="80">
        <v>2.2</v>
      </c>
      <c r="G27" s="84" t="s">
        <v>74</v>
      </c>
      <c r="H27" s="61"/>
      <c r="I27" s="75"/>
      <c r="J27" s="76"/>
      <c r="K27" s="75"/>
      <c r="L27" s="75"/>
      <c r="M27" s="82"/>
    </row>
    <row r="28" spans="1:13" ht="21.75" customHeight="1">
      <c r="A28" s="82"/>
      <c r="B28" s="71" t="s">
        <v>107</v>
      </c>
      <c r="C28" s="71"/>
      <c r="D28" s="71"/>
      <c r="E28" s="71"/>
      <c r="F28" s="80">
        <v>2.2</v>
      </c>
      <c r="G28" s="84" t="s">
        <v>74</v>
      </c>
      <c r="H28" s="61"/>
      <c r="I28" s="75"/>
      <c r="J28" s="76"/>
      <c r="K28" s="75"/>
      <c r="L28" s="75"/>
      <c r="M28" s="82"/>
    </row>
    <row r="29" spans="1:13" ht="21.75" customHeight="1">
      <c r="A29" s="236"/>
      <c r="B29" s="237" t="s">
        <v>220</v>
      </c>
      <c r="C29" s="237"/>
      <c r="D29" s="237"/>
      <c r="E29" s="237"/>
      <c r="F29" s="238">
        <v>40.52</v>
      </c>
      <c r="G29" s="239" t="s">
        <v>74</v>
      </c>
      <c r="H29" s="240"/>
      <c r="I29" s="241"/>
      <c r="J29" s="242"/>
      <c r="K29" s="241"/>
      <c r="L29" s="241"/>
      <c r="M29" s="236"/>
    </row>
    <row r="30" spans="1:13" ht="21.75" customHeight="1">
      <c r="A30" s="82"/>
      <c r="B30" s="71" t="s">
        <v>230</v>
      </c>
      <c r="C30" s="71"/>
      <c r="D30" s="71"/>
      <c r="E30" s="71"/>
      <c r="F30" s="80">
        <v>155.86</v>
      </c>
      <c r="G30" s="84" t="s">
        <v>76</v>
      </c>
      <c r="H30" s="61"/>
      <c r="I30" s="75"/>
      <c r="J30" s="76"/>
      <c r="K30" s="75"/>
      <c r="L30" s="75"/>
      <c r="M30" s="82"/>
    </row>
    <row r="31" spans="1:13" ht="21.75" customHeight="1">
      <c r="A31" s="82"/>
      <c r="B31" s="71" t="s">
        <v>231</v>
      </c>
      <c r="C31" s="71"/>
      <c r="D31" s="71"/>
      <c r="E31" s="71"/>
      <c r="F31" s="80">
        <v>222.65</v>
      </c>
      <c r="G31" s="84" t="s">
        <v>71</v>
      </c>
      <c r="H31" s="61"/>
      <c r="I31" s="75"/>
      <c r="J31" s="76"/>
      <c r="K31" s="75"/>
      <c r="L31" s="75"/>
      <c r="M31" s="82"/>
    </row>
    <row r="32" spans="1:13" ht="21.75" customHeight="1">
      <c r="A32" s="82"/>
      <c r="B32" s="71" t="s">
        <v>232</v>
      </c>
      <c r="C32" s="71"/>
      <c r="D32" s="71"/>
      <c r="E32" s="71"/>
      <c r="F32" s="80">
        <v>66.8</v>
      </c>
      <c r="G32" s="84" t="s">
        <v>76</v>
      </c>
      <c r="H32" s="61"/>
      <c r="I32" s="75"/>
      <c r="J32" s="76"/>
      <c r="K32" s="75"/>
      <c r="L32" s="75"/>
      <c r="M32" s="82"/>
    </row>
    <row r="33" spans="1:13" ht="21.75" customHeight="1">
      <c r="A33" s="82"/>
      <c r="B33" s="71" t="s">
        <v>108</v>
      </c>
      <c r="C33" s="71"/>
      <c r="D33" s="71"/>
      <c r="E33" s="71"/>
      <c r="F33" s="80">
        <v>66.8</v>
      </c>
      <c r="G33" s="84" t="s">
        <v>75</v>
      </c>
      <c r="H33" s="235"/>
      <c r="I33" s="75"/>
      <c r="J33" s="76"/>
      <c r="K33" s="75"/>
      <c r="L33" s="75"/>
      <c r="M33" s="82"/>
    </row>
    <row r="34" spans="1:13" ht="21.75" customHeight="1">
      <c r="A34" s="82"/>
      <c r="B34" s="71" t="s">
        <v>214</v>
      </c>
      <c r="C34" s="71"/>
      <c r="D34" s="71"/>
      <c r="E34" s="71"/>
      <c r="F34" s="80">
        <v>221.92</v>
      </c>
      <c r="G34" s="84" t="s">
        <v>75</v>
      </c>
      <c r="H34" s="235"/>
      <c r="I34" s="75"/>
      <c r="J34" s="76"/>
      <c r="K34" s="75"/>
      <c r="L34" s="75"/>
      <c r="M34" s="82"/>
    </row>
    <row r="35" spans="1:13" ht="21.75" customHeight="1">
      <c r="A35" s="82"/>
      <c r="B35" s="71" t="s">
        <v>215</v>
      </c>
      <c r="C35" s="71"/>
      <c r="D35" s="71"/>
      <c r="E35" s="71"/>
      <c r="F35" s="80">
        <v>314.58</v>
      </c>
      <c r="G35" s="84" t="s">
        <v>75</v>
      </c>
      <c r="H35" s="61"/>
      <c r="I35" s="75"/>
      <c r="J35" s="76"/>
      <c r="K35" s="75"/>
      <c r="L35" s="75"/>
      <c r="M35" s="82"/>
    </row>
    <row r="36" spans="1:13" ht="21.75" customHeight="1">
      <c r="A36" s="82"/>
      <c r="B36" s="71" t="s">
        <v>216</v>
      </c>
      <c r="C36" s="71"/>
      <c r="D36" s="71"/>
      <c r="E36" s="71"/>
      <c r="F36" s="80">
        <v>496.87</v>
      </c>
      <c r="G36" s="84" t="s">
        <v>75</v>
      </c>
      <c r="H36" s="235"/>
      <c r="I36" s="75"/>
      <c r="J36" s="76"/>
      <c r="K36" s="75"/>
      <c r="L36" s="75"/>
      <c r="M36" s="82"/>
    </row>
    <row r="37" spans="1:13" ht="21.75" customHeight="1">
      <c r="A37" s="82"/>
      <c r="B37" s="71" t="s">
        <v>217</v>
      </c>
      <c r="C37" s="71"/>
      <c r="D37" s="71"/>
      <c r="E37" s="71"/>
      <c r="F37" s="80">
        <v>1231.17</v>
      </c>
      <c r="G37" s="84" t="s">
        <v>75</v>
      </c>
      <c r="H37" s="235"/>
      <c r="I37" s="75"/>
      <c r="J37" s="76"/>
      <c r="K37" s="75"/>
      <c r="L37" s="75"/>
      <c r="M37" s="82"/>
    </row>
    <row r="38" spans="1:13" ht="21.75" customHeight="1">
      <c r="A38" s="82"/>
      <c r="B38" s="71" t="s">
        <v>218</v>
      </c>
      <c r="C38" s="71"/>
      <c r="D38" s="71"/>
      <c r="E38" s="71"/>
      <c r="F38" s="80">
        <v>318.19</v>
      </c>
      <c r="G38" s="84" t="s">
        <v>75</v>
      </c>
      <c r="H38" s="235"/>
      <c r="I38" s="75"/>
      <c r="J38" s="76"/>
      <c r="K38" s="75"/>
      <c r="L38" s="75"/>
      <c r="M38" s="82"/>
    </row>
    <row r="39" spans="1:13" ht="21.75" customHeight="1">
      <c r="A39" s="82"/>
      <c r="B39" s="71" t="s">
        <v>109</v>
      </c>
      <c r="C39" s="71"/>
      <c r="D39" s="71"/>
      <c r="E39" s="71"/>
      <c r="F39" s="80">
        <v>77.48</v>
      </c>
      <c r="G39" s="84" t="s">
        <v>75</v>
      </c>
      <c r="H39" s="61"/>
      <c r="I39" s="75"/>
      <c r="J39" s="76"/>
      <c r="K39" s="75"/>
      <c r="L39" s="75"/>
      <c r="M39" s="82"/>
    </row>
    <row r="40" spans="1:13" ht="21.75" customHeight="1">
      <c r="A40" s="82"/>
      <c r="B40" s="71" t="s">
        <v>110</v>
      </c>
      <c r="C40" s="71"/>
      <c r="D40" s="71"/>
      <c r="E40" s="71"/>
      <c r="F40" s="80">
        <v>82</v>
      </c>
      <c r="G40" s="84" t="s">
        <v>71</v>
      </c>
      <c r="H40" s="61"/>
      <c r="I40" s="75"/>
      <c r="J40" s="76"/>
      <c r="K40" s="75"/>
      <c r="L40" s="75"/>
      <c r="M40" s="82"/>
    </row>
    <row r="41" spans="1:13" ht="21.75" customHeight="1">
      <c r="A41" s="82"/>
      <c r="B41" s="71" t="s">
        <v>219</v>
      </c>
      <c r="C41" s="71"/>
      <c r="D41" s="71"/>
      <c r="E41" s="71"/>
      <c r="F41" s="80">
        <v>20.5</v>
      </c>
      <c r="G41" s="84" t="s">
        <v>75</v>
      </c>
      <c r="H41" s="235"/>
      <c r="I41" s="75"/>
      <c r="J41" s="76"/>
      <c r="K41" s="75"/>
      <c r="L41" s="75"/>
      <c r="M41" s="82"/>
    </row>
    <row r="42" spans="1:13" ht="21.75" customHeight="1">
      <c r="A42" s="82"/>
      <c r="B42" s="71" t="s">
        <v>111</v>
      </c>
      <c r="C42" s="71"/>
      <c r="D42" s="71"/>
      <c r="E42" s="71"/>
      <c r="F42" s="80">
        <v>82</v>
      </c>
      <c r="G42" s="84" t="s">
        <v>71</v>
      </c>
      <c r="H42" s="61"/>
      <c r="I42" s="75"/>
      <c r="J42" s="76"/>
      <c r="K42" s="75"/>
      <c r="L42" s="75"/>
      <c r="M42" s="82"/>
    </row>
    <row r="43" spans="1:13" ht="21.75" customHeight="1">
      <c r="A43" s="82"/>
      <c r="B43" s="71" t="s">
        <v>221</v>
      </c>
      <c r="C43" s="71"/>
      <c r="D43" s="71"/>
      <c r="E43" s="71"/>
      <c r="F43" s="80">
        <v>82</v>
      </c>
      <c r="G43" s="84" t="s">
        <v>71</v>
      </c>
      <c r="H43" s="61"/>
      <c r="I43" s="75"/>
      <c r="J43" s="76"/>
      <c r="K43" s="75"/>
      <c r="L43" s="75"/>
      <c r="M43" s="82"/>
    </row>
    <row r="44" spans="1:13" ht="21.75" customHeight="1">
      <c r="A44" s="82"/>
      <c r="B44" s="71" t="s">
        <v>112</v>
      </c>
      <c r="C44" s="71"/>
      <c r="D44" s="71"/>
      <c r="E44" s="71"/>
      <c r="F44" s="80">
        <v>751.84</v>
      </c>
      <c r="G44" s="84" t="s">
        <v>75</v>
      </c>
      <c r="H44" s="235"/>
      <c r="I44" s="75"/>
      <c r="J44" s="76"/>
      <c r="K44" s="75"/>
      <c r="L44" s="75"/>
      <c r="M44" s="82"/>
    </row>
    <row r="45" spans="1:13" ht="21.75" customHeight="1">
      <c r="A45" s="82"/>
      <c r="B45" s="71" t="s">
        <v>113</v>
      </c>
      <c r="C45" s="71"/>
      <c r="D45" s="71"/>
      <c r="E45" s="71"/>
      <c r="F45" s="80">
        <v>26.52</v>
      </c>
      <c r="G45" s="84" t="s">
        <v>75</v>
      </c>
      <c r="H45" s="235"/>
      <c r="I45" s="75"/>
      <c r="J45" s="76"/>
      <c r="K45" s="75"/>
      <c r="L45" s="75"/>
      <c r="M45" s="82"/>
    </row>
    <row r="46" spans="1:13" ht="21.75" customHeight="1">
      <c r="A46" s="82"/>
      <c r="B46" s="71" t="s">
        <v>114</v>
      </c>
      <c r="C46" s="71"/>
      <c r="D46" s="71"/>
      <c r="E46" s="71"/>
      <c r="F46" s="80">
        <v>66.3</v>
      </c>
      <c r="G46" s="84" t="s">
        <v>75</v>
      </c>
      <c r="H46" s="235"/>
      <c r="I46" s="75"/>
      <c r="J46" s="76"/>
      <c r="K46" s="75"/>
      <c r="L46" s="75"/>
      <c r="M46" s="82"/>
    </row>
    <row r="47" spans="1:13" ht="21.75" customHeight="1">
      <c r="A47" s="82"/>
      <c r="B47" s="71" t="s">
        <v>115</v>
      </c>
      <c r="C47" s="71"/>
      <c r="D47" s="71"/>
      <c r="E47" s="71"/>
      <c r="F47" s="80">
        <v>251.94</v>
      </c>
      <c r="G47" s="84" t="s">
        <v>75</v>
      </c>
      <c r="H47" s="235"/>
      <c r="I47" s="75"/>
      <c r="J47" s="76"/>
      <c r="K47" s="75"/>
      <c r="L47" s="75"/>
      <c r="M47" s="82"/>
    </row>
    <row r="48" spans="1:13" ht="21.75" customHeight="1">
      <c r="A48" s="236"/>
      <c r="B48" s="237" t="s">
        <v>116</v>
      </c>
      <c r="C48" s="237"/>
      <c r="D48" s="237"/>
      <c r="E48" s="237"/>
      <c r="F48" s="238">
        <v>560</v>
      </c>
      <c r="G48" s="239" t="s">
        <v>75</v>
      </c>
      <c r="H48" s="243"/>
      <c r="I48" s="241"/>
      <c r="J48" s="242"/>
      <c r="K48" s="241"/>
      <c r="L48" s="241"/>
      <c r="M48" s="236"/>
    </row>
    <row r="49" spans="1:13" ht="21.75" customHeight="1">
      <c r="A49" s="82"/>
      <c r="B49" s="71" t="s">
        <v>117</v>
      </c>
      <c r="C49" s="71"/>
      <c r="D49" s="71"/>
      <c r="E49" s="71"/>
      <c r="F49" s="80">
        <v>110.5</v>
      </c>
      <c r="G49" s="84" t="s">
        <v>75</v>
      </c>
      <c r="H49" s="235"/>
      <c r="I49" s="75"/>
      <c r="J49" s="76"/>
      <c r="K49" s="75"/>
      <c r="L49" s="75"/>
      <c r="M49" s="82"/>
    </row>
    <row r="50" spans="1:13" ht="21.75" customHeight="1">
      <c r="A50" s="82"/>
      <c r="B50" s="71" t="s">
        <v>118</v>
      </c>
      <c r="C50" s="71"/>
      <c r="D50" s="71"/>
      <c r="E50" s="71"/>
      <c r="F50" s="80">
        <v>9.5</v>
      </c>
      <c r="G50" s="84" t="s">
        <v>78</v>
      </c>
      <c r="H50" s="61"/>
      <c r="I50" s="75"/>
      <c r="J50" s="76"/>
      <c r="K50" s="75"/>
      <c r="L50" s="75"/>
      <c r="M50" s="82"/>
    </row>
    <row r="51" spans="1:13" ht="21.75" customHeight="1">
      <c r="A51" s="82"/>
      <c r="B51" s="71" t="s">
        <v>119</v>
      </c>
      <c r="C51" s="71"/>
      <c r="D51" s="71"/>
      <c r="E51" s="71"/>
      <c r="F51" s="80">
        <v>273.1</v>
      </c>
      <c r="G51" s="84" t="s">
        <v>71</v>
      </c>
      <c r="H51" s="61"/>
      <c r="I51" s="75"/>
      <c r="J51" s="76"/>
      <c r="K51" s="75"/>
      <c r="L51" s="75"/>
      <c r="M51" s="82"/>
    </row>
    <row r="52" spans="1:13" ht="21.75" customHeight="1">
      <c r="A52" s="82"/>
      <c r="B52" s="71" t="s">
        <v>120</v>
      </c>
      <c r="C52" s="71"/>
      <c r="D52" s="71"/>
      <c r="E52" s="71"/>
      <c r="F52" s="80">
        <v>273.1</v>
      </c>
      <c r="G52" s="84" t="s">
        <v>71</v>
      </c>
      <c r="H52" s="61"/>
      <c r="I52" s="75"/>
      <c r="J52" s="76"/>
      <c r="K52" s="75"/>
      <c r="L52" s="75"/>
      <c r="M52" s="82"/>
    </row>
    <row r="53" spans="1:13" ht="21.75" customHeight="1">
      <c r="A53" s="82"/>
      <c r="B53" s="71"/>
      <c r="C53" s="71"/>
      <c r="D53" s="71"/>
      <c r="E53" s="71"/>
      <c r="F53" s="80"/>
      <c r="G53" s="84"/>
      <c r="H53" s="61"/>
      <c r="I53" s="75"/>
      <c r="J53" s="76"/>
      <c r="K53" s="75"/>
      <c r="L53" s="75"/>
      <c r="M53" s="82"/>
    </row>
    <row r="54" spans="1:13" ht="21.75" customHeight="1">
      <c r="A54" s="85"/>
      <c r="B54" s="328" t="s">
        <v>122</v>
      </c>
      <c r="C54" s="329"/>
      <c r="D54" s="329"/>
      <c r="E54" s="330"/>
      <c r="F54" s="86"/>
      <c r="G54" s="85"/>
      <c r="H54" s="87"/>
      <c r="I54" s="88"/>
      <c r="J54" s="88"/>
      <c r="K54" s="88"/>
      <c r="L54" s="88"/>
      <c r="M54" s="85"/>
    </row>
    <row r="55" spans="1:14" ht="21.75" customHeight="1">
      <c r="A55" s="82">
        <v>3</v>
      </c>
      <c r="B55" s="90" t="s">
        <v>123</v>
      </c>
      <c r="C55" s="91"/>
      <c r="D55" s="71"/>
      <c r="E55" s="71"/>
      <c r="F55" s="80"/>
      <c r="G55" s="81"/>
      <c r="H55" s="61"/>
      <c r="I55" s="75"/>
      <c r="J55" s="76"/>
      <c r="K55" s="75"/>
      <c r="L55" s="75"/>
      <c r="M55" s="82"/>
      <c r="N55" s="59"/>
    </row>
    <row r="56" spans="1:13" ht="21.75" customHeight="1">
      <c r="A56" s="82"/>
      <c r="B56" s="71" t="s">
        <v>124</v>
      </c>
      <c r="C56" s="71"/>
      <c r="D56" s="71"/>
      <c r="E56" s="71"/>
      <c r="F56" s="80">
        <v>58.2</v>
      </c>
      <c r="G56" s="84" t="s">
        <v>71</v>
      </c>
      <c r="H56" s="61"/>
      <c r="I56" s="75"/>
      <c r="J56" s="76"/>
      <c r="K56" s="75"/>
      <c r="L56" s="75"/>
      <c r="M56" s="82"/>
    </row>
    <row r="57" spans="1:13" ht="21.75" customHeight="1">
      <c r="A57" s="82"/>
      <c r="B57" s="71" t="s">
        <v>125</v>
      </c>
      <c r="C57" s="71"/>
      <c r="D57" s="71"/>
      <c r="E57" s="71"/>
      <c r="F57" s="80">
        <v>28.4</v>
      </c>
      <c r="G57" s="84" t="s">
        <v>71</v>
      </c>
      <c r="H57" s="61"/>
      <c r="I57" s="75"/>
      <c r="J57" s="76"/>
      <c r="K57" s="75"/>
      <c r="L57" s="75"/>
      <c r="M57" s="82"/>
    </row>
    <row r="58" spans="1:13" ht="21.75" customHeight="1">
      <c r="A58" s="82"/>
      <c r="B58" s="71" t="s">
        <v>126</v>
      </c>
      <c r="C58" s="71"/>
      <c r="D58" s="71"/>
      <c r="E58" s="71"/>
      <c r="F58" s="80">
        <v>50.4</v>
      </c>
      <c r="G58" s="84" t="s">
        <v>78</v>
      </c>
      <c r="H58" s="61"/>
      <c r="I58" s="75"/>
      <c r="J58" s="76"/>
      <c r="K58" s="75"/>
      <c r="L58" s="75"/>
      <c r="M58" s="82"/>
    </row>
    <row r="59" spans="1:13" ht="21.75" customHeight="1">
      <c r="A59" s="82"/>
      <c r="B59" s="71" t="s">
        <v>127</v>
      </c>
      <c r="C59" s="71"/>
      <c r="D59" s="71"/>
      <c r="E59" s="71"/>
      <c r="F59" s="80">
        <v>173.2</v>
      </c>
      <c r="G59" s="84" t="s">
        <v>71</v>
      </c>
      <c r="H59" s="61"/>
      <c r="I59" s="75"/>
      <c r="J59" s="76"/>
      <c r="K59" s="75"/>
      <c r="L59" s="75"/>
      <c r="M59" s="82"/>
    </row>
    <row r="60" spans="1:13" ht="21.75" customHeight="1">
      <c r="A60" s="82"/>
      <c r="B60" s="71" t="s">
        <v>128</v>
      </c>
      <c r="C60" s="71"/>
      <c r="D60" s="71"/>
      <c r="E60" s="71"/>
      <c r="F60" s="80">
        <v>36.1</v>
      </c>
      <c r="G60" s="84" t="s">
        <v>71</v>
      </c>
      <c r="H60" s="61"/>
      <c r="I60" s="75"/>
      <c r="J60" s="76"/>
      <c r="K60" s="75"/>
      <c r="L60" s="75"/>
      <c r="M60" s="82"/>
    </row>
    <row r="61" spans="1:13" ht="21.75" customHeight="1">
      <c r="A61" s="82"/>
      <c r="B61" s="71" t="s">
        <v>129</v>
      </c>
      <c r="C61" s="71"/>
      <c r="D61" s="71"/>
      <c r="E61" s="71"/>
      <c r="F61" s="80">
        <v>104.22999999999999</v>
      </c>
      <c r="G61" s="84" t="s">
        <v>71</v>
      </c>
      <c r="H61" s="61"/>
      <c r="I61" s="75"/>
      <c r="J61" s="76"/>
      <c r="K61" s="75"/>
      <c r="L61" s="75"/>
      <c r="M61" s="82"/>
    </row>
    <row r="62" spans="1:13" ht="21.75" customHeight="1">
      <c r="A62" s="82"/>
      <c r="B62" s="71" t="s">
        <v>130</v>
      </c>
      <c r="C62" s="71"/>
      <c r="D62" s="71"/>
      <c r="E62" s="71"/>
      <c r="F62" s="80">
        <v>89.2</v>
      </c>
      <c r="G62" s="84" t="s">
        <v>71</v>
      </c>
      <c r="H62" s="61"/>
      <c r="I62" s="75"/>
      <c r="J62" s="76"/>
      <c r="K62" s="75"/>
      <c r="L62" s="75"/>
      <c r="M62" s="82"/>
    </row>
    <row r="63" spans="1:13" ht="21.75" customHeight="1">
      <c r="A63" s="82"/>
      <c r="B63" s="71" t="s">
        <v>131</v>
      </c>
      <c r="C63" s="71"/>
      <c r="D63" s="71"/>
      <c r="E63" s="71"/>
      <c r="F63" s="80">
        <v>698.76</v>
      </c>
      <c r="G63" s="84" t="s">
        <v>71</v>
      </c>
      <c r="H63" s="61"/>
      <c r="I63" s="75"/>
      <c r="J63" s="76"/>
      <c r="K63" s="75"/>
      <c r="L63" s="75"/>
      <c r="M63" s="82"/>
    </row>
    <row r="64" spans="1:13" ht="21.75" customHeight="1">
      <c r="A64" s="82"/>
      <c r="B64" s="71" t="s">
        <v>132</v>
      </c>
      <c r="C64" s="71"/>
      <c r="D64" s="71"/>
      <c r="E64" s="71"/>
      <c r="F64" s="80">
        <v>91.75</v>
      </c>
      <c r="G64" s="84" t="s">
        <v>71</v>
      </c>
      <c r="H64" s="61"/>
      <c r="I64" s="75"/>
      <c r="J64" s="76"/>
      <c r="K64" s="75"/>
      <c r="L64" s="75"/>
      <c r="M64" s="82"/>
    </row>
    <row r="65" spans="1:13" ht="21.75" customHeight="1">
      <c r="A65" s="82"/>
      <c r="B65" s="71" t="s">
        <v>133</v>
      </c>
      <c r="C65" s="71"/>
      <c r="D65" s="71"/>
      <c r="E65" s="71"/>
      <c r="F65" s="80">
        <v>19.25</v>
      </c>
      <c r="G65" s="84" t="s">
        <v>71</v>
      </c>
      <c r="H65" s="61"/>
      <c r="I65" s="75"/>
      <c r="J65" s="76"/>
      <c r="K65" s="75"/>
      <c r="L65" s="75"/>
      <c r="M65" s="82"/>
    </row>
    <row r="66" spans="1:13" ht="21.75" customHeight="1">
      <c r="A66" s="82"/>
      <c r="B66" s="71" t="s">
        <v>134</v>
      </c>
      <c r="C66" s="71"/>
      <c r="D66" s="71"/>
      <c r="E66" s="71"/>
      <c r="F66" s="80">
        <v>91.75</v>
      </c>
      <c r="G66" s="84" t="s">
        <v>71</v>
      </c>
      <c r="H66" s="61"/>
      <c r="I66" s="75"/>
      <c r="J66" s="76"/>
      <c r="K66" s="75"/>
      <c r="L66" s="75"/>
      <c r="M66" s="82"/>
    </row>
    <row r="67" spans="1:13" ht="21.75" customHeight="1">
      <c r="A67" s="236"/>
      <c r="B67" s="237" t="s">
        <v>135</v>
      </c>
      <c r="C67" s="237"/>
      <c r="D67" s="237"/>
      <c r="E67" s="237"/>
      <c r="F67" s="238">
        <v>40.2</v>
      </c>
      <c r="G67" s="239" t="s">
        <v>71</v>
      </c>
      <c r="H67" s="240"/>
      <c r="I67" s="241"/>
      <c r="J67" s="242"/>
      <c r="K67" s="241"/>
      <c r="L67" s="241"/>
      <c r="M67" s="236"/>
    </row>
    <row r="68" spans="1:13" ht="21.75" customHeight="1">
      <c r="A68" s="82"/>
      <c r="B68" s="71" t="s">
        <v>136</v>
      </c>
      <c r="C68" s="71"/>
      <c r="D68" s="71"/>
      <c r="E68" s="71"/>
      <c r="F68" s="80">
        <v>13.799999999999999</v>
      </c>
      <c r="G68" s="84" t="s">
        <v>71</v>
      </c>
      <c r="H68" s="61"/>
      <c r="I68" s="75"/>
      <c r="J68" s="76"/>
      <c r="K68" s="75"/>
      <c r="L68" s="75"/>
      <c r="M68" s="82"/>
    </row>
    <row r="69" spans="1:13" ht="21.75" customHeight="1">
      <c r="A69" s="82"/>
      <c r="B69" s="71" t="s">
        <v>137</v>
      </c>
      <c r="C69" s="71"/>
      <c r="D69" s="71"/>
      <c r="E69" s="71"/>
      <c r="F69" s="80">
        <v>91.75</v>
      </c>
      <c r="G69" s="84" t="s">
        <v>71</v>
      </c>
      <c r="H69" s="61"/>
      <c r="I69" s="75"/>
      <c r="J69" s="76"/>
      <c r="K69" s="75"/>
      <c r="L69" s="75"/>
      <c r="M69" s="82"/>
    </row>
    <row r="70" spans="1:13" ht="21.75" customHeight="1">
      <c r="A70" s="82"/>
      <c r="B70" s="71" t="s">
        <v>138</v>
      </c>
      <c r="C70" s="71"/>
      <c r="D70" s="71"/>
      <c r="E70" s="71"/>
      <c r="F70" s="80">
        <v>40.2</v>
      </c>
      <c r="G70" s="84" t="s">
        <v>71</v>
      </c>
      <c r="H70" s="61"/>
      <c r="I70" s="75"/>
      <c r="J70" s="76"/>
      <c r="K70" s="75"/>
      <c r="L70" s="75"/>
      <c r="M70" s="82"/>
    </row>
    <row r="71" spans="1:13" ht="21.75" customHeight="1">
      <c r="A71" s="82"/>
      <c r="B71" s="71" t="s">
        <v>139</v>
      </c>
      <c r="C71" s="71"/>
      <c r="D71" s="71"/>
      <c r="E71" s="71"/>
      <c r="F71" s="80">
        <v>13.799999999999999</v>
      </c>
      <c r="G71" s="84" t="s">
        <v>71</v>
      </c>
      <c r="H71" s="61"/>
      <c r="I71" s="75"/>
      <c r="J71" s="76"/>
      <c r="K71" s="75"/>
      <c r="L71" s="75"/>
      <c r="M71" s="82"/>
    </row>
    <row r="72" spans="1:13" ht="21.75" customHeight="1">
      <c r="A72" s="82"/>
      <c r="B72" s="71" t="s">
        <v>140</v>
      </c>
      <c r="C72" s="71"/>
      <c r="D72" s="71"/>
      <c r="E72" s="71"/>
      <c r="F72" s="80">
        <v>232.39</v>
      </c>
      <c r="G72" s="84" t="s">
        <v>71</v>
      </c>
      <c r="H72" s="61"/>
      <c r="I72" s="75"/>
      <c r="J72" s="76"/>
      <c r="K72" s="75"/>
      <c r="L72" s="75"/>
      <c r="M72" s="82"/>
    </row>
    <row r="73" spans="1:13" ht="21.75" customHeight="1">
      <c r="A73" s="82"/>
      <c r="B73" s="71" t="s">
        <v>141</v>
      </c>
      <c r="C73" s="71"/>
      <c r="D73" s="71"/>
      <c r="E73" s="71"/>
      <c r="F73" s="80">
        <v>36.2</v>
      </c>
      <c r="G73" s="84" t="s">
        <v>78</v>
      </c>
      <c r="H73" s="61"/>
      <c r="I73" s="75"/>
      <c r="J73" s="76"/>
      <c r="K73" s="75"/>
      <c r="L73" s="75"/>
      <c r="M73" s="82"/>
    </row>
    <row r="74" spans="1:13" ht="21.75" customHeight="1">
      <c r="A74" s="82"/>
      <c r="B74" s="71" t="s">
        <v>142</v>
      </c>
      <c r="C74" s="71"/>
      <c r="D74" s="71"/>
      <c r="E74" s="71"/>
      <c r="F74" s="80">
        <v>1</v>
      </c>
      <c r="G74" s="84" t="s">
        <v>77</v>
      </c>
      <c r="H74" s="61"/>
      <c r="I74" s="75"/>
      <c r="J74" s="76"/>
      <c r="K74" s="75"/>
      <c r="L74" s="75"/>
      <c r="M74" s="82"/>
    </row>
    <row r="75" spans="1:13" ht="21.75" customHeight="1">
      <c r="A75" s="82"/>
      <c r="B75" s="71" t="s">
        <v>143</v>
      </c>
      <c r="C75" s="71"/>
      <c r="D75" s="71"/>
      <c r="E75" s="71"/>
      <c r="F75" s="80">
        <v>2</v>
      </c>
      <c r="G75" s="84" t="s">
        <v>77</v>
      </c>
      <c r="H75" s="61"/>
      <c r="I75" s="75"/>
      <c r="J75" s="76"/>
      <c r="K75" s="75"/>
      <c r="L75" s="75"/>
      <c r="M75" s="82"/>
    </row>
    <row r="76" spans="1:13" ht="21.75" customHeight="1">
      <c r="A76" s="82"/>
      <c r="B76" s="71" t="s">
        <v>144</v>
      </c>
      <c r="C76" s="71"/>
      <c r="D76" s="71"/>
      <c r="E76" s="71"/>
      <c r="F76" s="80">
        <v>5</v>
      </c>
      <c r="G76" s="84" t="s">
        <v>77</v>
      </c>
      <c r="H76" s="61"/>
      <c r="I76" s="75"/>
      <c r="J76" s="76"/>
      <c r="K76" s="75"/>
      <c r="L76" s="75"/>
      <c r="M76" s="82"/>
    </row>
    <row r="77" spans="1:13" ht="21.75" customHeight="1">
      <c r="A77" s="82"/>
      <c r="B77" s="71" t="s">
        <v>145</v>
      </c>
      <c r="C77" s="71"/>
      <c r="D77" s="71"/>
      <c r="E77" s="71"/>
      <c r="F77" s="80">
        <v>3</v>
      </c>
      <c r="G77" s="84" t="s">
        <v>77</v>
      </c>
      <c r="H77" s="61"/>
      <c r="I77" s="75"/>
      <c r="J77" s="76"/>
      <c r="K77" s="75"/>
      <c r="L77" s="75"/>
      <c r="M77" s="82"/>
    </row>
    <row r="78" spans="1:13" ht="21.75" customHeight="1">
      <c r="A78" s="82"/>
      <c r="B78" s="71" t="s">
        <v>146</v>
      </c>
      <c r="C78" s="71"/>
      <c r="D78" s="71"/>
      <c r="E78" s="71"/>
      <c r="F78" s="80">
        <v>2</v>
      </c>
      <c r="G78" s="84" t="s">
        <v>77</v>
      </c>
      <c r="H78" s="61"/>
      <c r="I78" s="75"/>
      <c r="J78" s="76"/>
      <c r="K78" s="75"/>
      <c r="L78" s="75"/>
      <c r="M78" s="82"/>
    </row>
    <row r="79" spans="1:13" ht="21.75" customHeight="1">
      <c r="A79" s="82"/>
      <c r="B79" s="71" t="s">
        <v>147</v>
      </c>
      <c r="C79" s="71"/>
      <c r="D79" s="71"/>
      <c r="E79" s="71"/>
      <c r="F79" s="80">
        <v>2</v>
      </c>
      <c r="G79" s="84" t="s">
        <v>77</v>
      </c>
      <c r="H79" s="61"/>
      <c r="I79" s="75"/>
      <c r="J79" s="76"/>
      <c r="K79" s="75"/>
      <c r="L79" s="75"/>
      <c r="M79" s="82"/>
    </row>
    <row r="80" spans="1:13" ht="21.75" customHeight="1">
      <c r="A80" s="82"/>
      <c r="B80" s="71" t="s">
        <v>148</v>
      </c>
      <c r="C80" s="71"/>
      <c r="D80" s="71"/>
      <c r="E80" s="71"/>
      <c r="F80" s="80">
        <v>1</v>
      </c>
      <c r="G80" s="84" t="s">
        <v>77</v>
      </c>
      <c r="H80" s="61"/>
      <c r="I80" s="75"/>
      <c r="J80" s="76"/>
      <c r="K80" s="75"/>
      <c r="L80" s="75"/>
      <c r="M80" s="82"/>
    </row>
    <row r="81" spans="1:13" ht="21.75" customHeight="1">
      <c r="A81" s="82"/>
      <c r="B81" s="71" t="s">
        <v>149</v>
      </c>
      <c r="C81" s="71"/>
      <c r="D81" s="71"/>
      <c r="E81" s="71"/>
      <c r="F81" s="80">
        <v>2</v>
      </c>
      <c r="G81" s="84" t="s">
        <v>77</v>
      </c>
      <c r="H81" s="61"/>
      <c r="I81" s="75"/>
      <c r="J81" s="76"/>
      <c r="K81" s="75"/>
      <c r="L81" s="75"/>
      <c r="M81" s="82"/>
    </row>
    <row r="82" spans="1:13" ht="21.75" customHeight="1">
      <c r="A82" s="82"/>
      <c r="B82" s="71" t="s">
        <v>150</v>
      </c>
      <c r="C82" s="71"/>
      <c r="D82" s="71"/>
      <c r="E82" s="71"/>
      <c r="F82" s="80">
        <v>2</v>
      </c>
      <c r="G82" s="84" t="s">
        <v>77</v>
      </c>
      <c r="H82" s="61"/>
      <c r="I82" s="75"/>
      <c r="J82" s="76"/>
      <c r="K82" s="75"/>
      <c r="L82" s="75"/>
      <c r="M82" s="82"/>
    </row>
    <row r="83" spans="1:13" ht="21.75" customHeight="1">
      <c r="A83" s="82"/>
      <c r="B83" s="71" t="s">
        <v>151</v>
      </c>
      <c r="C83" s="71"/>
      <c r="D83" s="71"/>
      <c r="E83" s="71"/>
      <c r="F83" s="80">
        <v>2</v>
      </c>
      <c r="G83" s="84" t="s">
        <v>77</v>
      </c>
      <c r="H83" s="61"/>
      <c r="I83" s="75"/>
      <c r="J83" s="76"/>
      <c r="K83" s="75"/>
      <c r="L83" s="75"/>
      <c r="M83" s="82"/>
    </row>
    <row r="84" spans="1:13" ht="21.75" customHeight="1">
      <c r="A84" s="82"/>
      <c r="B84" s="71" t="s">
        <v>152</v>
      </c>
      <c r="C84" s="71"/>
      <c r="D84" s="71"/>
      <c r="E84" s="71"/>
      <c r="F84" s="80">
        <v>2</v>
      </c>
      <c r="G84" s="84" t="s">
        <v>77</v>
      </c>
      <c r="H84" s="61"/>
      <c r="I84" s="75"/>
      <c r="J84" s="76"/>
      <c r="K84" s="75"/>
      <c r="L84" s="75"/>
      <c r="M84" s="82"/>
    </row>
    <row r="85" spans="1:13" ht="21.75" customHeight="1">
      <c r="A85" s="82"/>
      <c r="B85" s="71" t="s">
        <v>153</v>
      </c>
      <c r="C85" s="71"/>
      <c r="D85" s="71"/>
      <c r="E85" s="71"/>
      <c r="F85" s="80">
        <v>2</v>
      </c>
      <c r="G85" s="84" t="s">
        <v>77</v>
      </c>
      <c r="H85" s="61"/>
      <c r="I85" s="75"/>
      <c r="J85" s="76"/>
      <c r="K85" s="75"/>
      <c r="L85" s="75"/>
      <c r="M85" s="82"/>
    </row>
    <row r="86" spans="1:13" ht="21.75" customHeight="1">
      <c r="A86" s="236"/>
      <c r="B86" s="237" t="s">
        <v>154</v>
      </c>
      <c r="C86" s="237"/>
      <c r="D86" s="237"/>
      <c r="E86" s="237"/>
      <c r="F86" s="238">
        <v>2</v>
      </c>
      <c r="G86" s="239" t="s">
        <v>77</v>
      </c>
      <c r="H86" s="243"/>
      <c r="I86" s="241"/>
      <c r="J86" s="242"/>
      <c r="K86" s="241"/>
      <c r="L86" s="241"/>
      <c r="M86" s="236"/>
    </row>
    <row r="87" spans="1:13" ht="21.75" customHeight="1">
      <c r="A87" s="82"/>
      <c r="B87" s="71" t="s">
        <v>155</v>
      </c>
      <c r="C87" s="71"/>
      <c r="D87" s="71"/>
      <c r="E87" s="71"/>
      <c r="F87" s="80">
        <v>3.2</v>
      </c>
      <c r="G87" s="84" t="s">
        <v>78</v>
      </c>
      <c r="H87" s="61"/>
      <c r="I87" s="75"/>
      <c r="J87" s="76"/>
      <c r="K87" s="75"/>
      <c r="L87" s="75"/>
      <c r="M87" s="82"/>
    </row>
    <row r="88" spans="1:13" ht="21.75" customHeight="1">
      <c r="A88" s="82"/>
      <c r="B88" s="71" t="s">
        <v>156</v>
      </c>
      <c r="C88" s="71"/>
      <c r="D88" s="71"/>
      <c r="E88" s="71"/>
      <c r="F88" s="80">
        <v>1</v>
      </c>
      <c r="G88" s="84" t="s">
        <v>101</v>
      </c>
      <c r="H88" s="61"/>
      <c r="I88" s="75"/>
      <c r="J88" s="76"/>
      <c r="K88" s="75"/>
      <c r="L88" s="75"/>
      <c r="M88" s="82"/>
    </row>
    <row r="89" spans="1:13" ht="21.75" customHeight="1">
      <c r="A89" s="82"/>
      <c r="B89" s="71"/>
      <c r="C89" s="71"/>
      <c r="D89" s="71"/>
      <c r="E89" s="71"/>
      <c r="F89" s="80"/>
      <c r="G89" s="84"/>
      <c r="H89" s="61"/>
      <c r="I89" s="75"/>
      <c r="J89" s="76"/>
      <c r="K89" s="75"/>
      <c r="L89" s="75"/>
      <c r="M89" s="82"/>
    </row>
    <row r="90" spans="1:13" ht="21.75" customHeight="1">
      <c r="A90" s="85"/>
      <c r="B90" s="331" t="s">
        <v>173</v>
      </c>
      <c r="C90" s="332"/>
      <c r="D90" s="332"/>
      <c r="E90" s="333"/>
      <c r="F90" s="86"/>
      <c r="G90" s="85"/>
      <c r="H90" s="87"/>
      <c r="I90" s="88"/>
      <c r="J90" s="88"/>
      <c r="K90" s="88"/>
      <c r="L90" s="88"/>
      <c r="M90" s="85"/>
    </row>
    <row r="91" spans="1:14" ht="21.75" customHeight="1">
      <c r="A91" s="82">
        <v>4</v>
      </c>
      <c r="B91" s="90" t="s">
        <v>157</v>
      </c>
      <c r="C91" s="91"/>
      <c r="D91" s="71"/>
      <c r="E91" s="71"/>
      <c r="F91" s="80"/>
      <c r="G91" s="81"/>
      <c r="H91" s="61"/>
      <c r="I91" s="75"/>
      <c r="J91" s="76"/>
      <c r="K91" s="75"/>
      <c r="L91" s="75"/>
      <c r="M91" s="82"/>
      <c r="N91" s="59"/>
    </row>
    <row r="92" spans="1:13" ht="21.75" customHeight="1">
      <c r="A92" s="82"/>
      <c r="B92" s="71" t="s">
        <v>158</v>
      </c>
      <c r="C92" s="71"/>
      <c r="D92" s="71"/>
      <c r="E92" s="71"/>
      <c r="F92" s="80">
        <v>1</v>
      </c>
      <c r="G92" s="84" t="s">
        <v>77</v>
      </c>
      <c r="H92" s="61"/>
      <c r="I92" s="75"/>
      <c r="J92" s="76"/>
      <c r="K92" s="75"/>
      <c r="L92" s="75"/>
      <c r="M92" s="82"/>
    </row>
    <row r="93" spans="1:13" ht="21.75" customHeight="1">
      <c r="A93" s="82"/>
      <c r="B93" s="71" t="s">
        <v>159</v>
      </c>
      <c r="C93" s="71"/>
      <c r="D93" s="71"/>
      <c r="E93" s="71"/>
      <c r="F93" s="80">
        <v>64</v>
      </c>
      <c r="G93" s="84" t="s">
        <v>71</v>
      </c>
      <c r="H93" s="61"/>
      <c r="I93" s="75"/>
      <c r="J93" s="76"/>
      <c r="K93" s="75"/>
      <c r="L93" s="75"/>
      <c r="M93" s="82"/>
    </row>
    <row r="94" spans="1:13" ht="21.75" customHeight="1">
      <c r="A94" s="82"/>
      <c r="B94" s="71" t="s">
        <v>160</v>
      </c>
      <c r="C94" s="71"/>
      <c r="D94" s="71"/>
      <c r="E94" s="71"/>
      <c r="F94" s="80">
        <v>6</v>
      </c>
      <c r="G94" s="84" t="s">
        <v>77</v>
      </c>
      <c r="H94" s="61"/>
      <c r="I94" s="75"/>
      <c r="J94" s="76"/>
      <c r="K94" s="75"/>
      <c r="L94" s="75"/>
      <c r="M94" s="82"/>
    </row>
    <row r="95" spans="1:13" ht="21.75" customHeight="1">
      <c r="A95" s="82"/>
      <c r="B95" s="71" t="s">
        <v>161</v>
      </c>
      <c r="C95" s="71"/>
      <c r="D95" s="71"/>
      <c r="E95" s="71"/>
      <c r="F95" s="80">
        <v>8</v>
      </c>
      <c r="G95" s="84" t="s">
        <v>87</v>
      </c>
      <c r="H95" s="61"/>
      <c r="I95" s="75"/>
      <c r="J95" s="76"/>
      <c r="K95" s="75"/>
      <c r="L95" s="75"/>
      <c r="M95" s="82"/>
    </row>
    <row r="96" spans="1:13" ht="21.75" customHeight="1">
      <c r="A96" s="82"/>
      <c r="B96" s="71" t="s">
        <v>162</v>
      </c>
      <c r="C96" s="71"/>
      <c r="D96" s="71"/>
      <c r="E96" s="71"/>
      <c r="F96" s="80">
        <v>8</v>
      </c>
      <c r="G96" s="84" t="s">
        <v>87</v>
      </c>
      <c r="H96" s="61"/>
      <c r="I96" s="75"/>
      <c r="J96" s="76"/>
      <c r="K96" s="75"/>
      <c r="L96" s="75"/>
      <c r="M96" s="82"/>
    </row>
    <row r="97" spans="1:13" ht="21.75" customHeight="1">
      <c r="A97" s="82"/>
      <c r="B97" s="71" t="s">
        <v>163</v>
      </c>
      <c r="C97" s="71"/>
      <c r="D97" s="71"/>
      <c r="E97" s="71"/>
      <c r="F97" s="80">
        <v>7</v>
      </c>
      <c r="G97" s="84" t="s">
        <v>87</v>
      </c>
      <c r="H97" s="61"/>
      <c r="I97" s="75"/>
      <c r="J97" s="76"/>
      <c r="K97" s="75"/>
      <c r="L97" s="75"/>
      <c r="M97" s="82"/>
    </row>
    <row r="98" spans="1:13" ht="21.75" customHeight="1">
      <c r="A98" s="82"/>
      <c r="B98" s="71" t="s">
        <v>164</v>
      </c>
      <c r="C98" s="71"/>
      <c r="D98" s="71"/>
      <c r="E98" s="71"/>
      <c r="F98" s="80">
        <v>4</v>
      </c>
      <c r="G98" s="84" t="s">
        <v>171</v>
      </c>
      <c r="H98" s="61"/>
      <c r="I98" s="75"/>
      <c r="J98" s="76"/>
      <c r="K98" s="75"/>
      <c r="L98" s="75"/>
      <c r="M98" s="82"/>
    </row>
    <row r="99" spans="1:13" ht="21.75" customHeight="1">
      <c r="A99" s="82"/>
      <c r="B99" s="71" t="s">
        <v>165</v>
      </c>
      <c r="C99" s="71"/>
      <c r="D99" s="71"/>
      <c r="E99" s="71"/>
      <c r="F99" s="80">
        <v>1</v>
      </c>
      <c r="G99" s="84" t="s">
        <v>87</v>
      </c>
      <c r="H99" s="61"/>
      <c r="I99" s="75"/>
      <c r="J99" s="76"/>
      <c r="K99" s="75"/>
      <c r="L99" s="75"/>
      <c r="M99" s="82"/>
    </row>
    <row r="100" spans="1:13" ht="21.75" customHeight="1">
      <c r="A100" s="82"/>
      <c r="B100" s="71" t="s">
        <v>166</v>
      </c>
      <c r="C100" s="71"/>
      <c r="D100" s="71"/>
      <c r="E100" s="71"/>
      <c r="F100" s="80">
        <v>64</v>
      </c>
      <c r="G100" s="84" t="s">
        <v>87</v>
      </c>
      <c r="H100" s="61"/>
      <c r="I100" s="75"/>
      <c r="J100" s="76"/>
      <c r="K100" s="75"/>
      <c r="L100" s="75"/>
      <c r="M100" s="82"/>
    </row>
    <row r="101" spans="1:13" ht="21.75" customHeight="1">
      <c r="A101" s="82"/>
      <c r="B101" s="71" t="s">
        <v>167</v>
      </c>
      <c r="C101" s="71"/>
      <c r="D101" s="71"/>
      <c r="E101" s="71"/>
      <c r="F101" s="80">
        <v>6</v>
      </c>
      <c r="G101" s="84" t="s">
        <v>87</v>
      </c>
      <c r="H101" s="61"/>
      <c r="I101" s="75"/>
      <c r="J101" s="76"/>
      <c r="K101" s="75"/>
      <c r="L101" s="75"/>
      <c r="M101" s="82"/>
    </row>
    <row r="102" spans="1:13" ht="21.75" customHeight="1">
      <c r="A102" s="82"/>
      <c r="B102" s="71" t="s">
        <v>168</v>
      </c>
      <c r="C102" s="71"/>
      <c r="D102" s="71"/>
      <c r="E102" s="71"/>
      <c r="F102" s="80">
        <v>15</v>
      </c>
      <c r="G102" s="84" t="s">
        <v>87</v>
      </c>
      <c r="H102" s="61"/>
      <c r="I102" s="75"/>
      <c r="J102" s="76"/>
      <c r="K102" s="75"/>
      <c r="L102" s="75"/>
      <c r="M102" s="82"/>
    </row>
    <row r="103" spans="1:13" ht="21.75" customHeight="1">
      <c r="A103" s="82"/>
      <c r="B103" s="71" t="s">
        <v>169</v>
      </c>
      <c r="C103" s="71"/>
      <c r="D103" s="71"/>
      <c r="E103" s="71"/>
      <c r="F103" s="80">
        <v>15</v>
      </c>
      <c r="G103" s="84" t="s">
        <v>87</v>
      </c>
      <c r="H103" s="61"/>
      <c r="I103" s="75"/>
      <c r="J103" s="76"/>
      <c r="K103" s="75"/>
      <c r="L103" s="75"/>
      <c r="M103" s="82"/>
    </row>
    <row r="104" spans="1:13" ht="21.75" customHeight="1">
      <c r="A104" s="82"/>
      <c r="B104" s="71" t="s">
        <v>170</v>
      </c>
      <c r="C104" s="71"/>
      <c r="D104" s="71"/>
      <c r="E104" s="71"/>
      <c r="F104" s="80">
        <v>4</v>
      </c>
      <c r="G104" s="84" t="s">
        <v>87</v>
      </c>
      <c r="H104" s="61"/>
      <c r="I104" s="75"/>
      <c r="J104" s="76"/>
      <c r="K104" s="75"/>
      <c r="L104" s="75"/>
      <c r="M104" s="82"/>
    </row>
    <row r="105" spans="1:13" ht="21.75" customHeight="1" hidden="1">
      <c r="A105" s="82"/>
      <c r="B105" s="71"/>
      <c r="C105" s="71"/>
      <c r="D105" s="71"/>
      <c r="E105" s="71"/>
      <c r="F105" s="80"/>
      <c r="G105" s="84"/>
      <c r="H105" s="61"/>
      <c r="I105" s="75"/>
      <c r="J105" s="76"/>
      <c r="K105" s="75"/>
      <c r="L105" s="75"/>
      <c r="M105" s="82"/>
    </row>
    <row r="106" spans="1:13" ht="21.75" customHeight="1">
      <c r="A106" s="85"/>
      <c r="B106" s="331" t="s">
        <v>172</v>
      </c>
      <c r="C106" s="332"/>
      <c r="D106" s="332"/>
      <c r="E106" s="333"/>
      <c r="F106" s="86"/>
      <c r="G106" s="85"/>
      <c r="H106" s="87"/>
      <c r="I106" s="88"/>
      <c r="J106" s="88"/>
      <c r="K106" s="88"/>
      <c r="L106" s="88"/>
      <c r="M106" s="85"/>
    </row>
    <row r="107" spans="1:14" ht="21.75" customHeight="1">
      <c r="A107" s="82">
        <v>5</v>
      </c>
      <c r="B107" s="90" t="s">
        <v>174</v>
      </c>
      <c r="C107" s="91"/>
      <c r="D107" s="71"/>
      <c r="E107" s="71"/>
      <c r="F107" s="80"/>
      <c r="G107" s="81"/>
      <c r="H107" s="61"/>
      <c r="I107" s="75"/>
      <c r="J107" s="76"/>
      <c r="K107" s="75"/>
      <c r="L107" s="75"/>
      <c r="M107" s="82"/>
      <c r="N107" s="59"/>
    </row>
    <row r="108" spans="1:13" ht="21.75" customHeight="1">
      <c r="A108" s="82"/>
      <c r="B108" s="71" t="s">
        <v>175</v>
      </c>
      <c r="C108" s="71"/>
      <c r="D108" s="71"/>
      <c r="E108" s="71"/>
      <c r="F108" s="80">
        <v>1</v>
      </c>
      <c r="G108" s="84" t="s">
        <v>77</v>
      </c>
      <c r="H108" s="235"/>
      <c r="I108" s="75"/>
      <c r="J108" s="76"/>
      <c r="K108" s="75"/>
      <c r="L108" s="75"/>
      <c r="M108" s="82"/>
    </row>
    <row r="109" spans="1:13" ht="21.75" customHeight="1">
      <c r="A109" s="82"/>
      <c r="B109" s="71" t="s">
        <v>176</v>
      </c>
      <c r="C109" s="71"/>
      <c r="D109" s="71"/>
      <c r="E109" s="71"/>
      <c r="F109" s="80">
        <v>3</v>
      </c>
      <c r="G109" s="84" t="s">
        <v>185</v>
      </c>
      <c r="H109" s="61"/>
      <c r="I109" s="75"/>
      <c r="J109" s="76"/>
      <c r="K109" s="75"/>
      <c r="L109" s="75"/>
      <c r="M109" s="82"/>
    </row>
    <row r="110" spans="1:13" ht="21.75" customHeight="1">
      <c r="A110" s="82"/>
      <c r="B110" s="71" t="s">
        <v>177</v>
      </c>
      <c r="C110" s="71"/>
      <c r="D110" s="71"/>
      <c r="E110" s="71"/>
      <c r="F110" s="80">
        <v>12</v>
      </c>
      <c r="G110" s="84" t="s">
        <v>78</v>
      </c>
      <c r="H110" s="61"/>
      <c r="I110" s="75"/>
      <c r="J110" s="76"/>
      <c r="K110" s="75"/>
      <c r="L110" s="75"/>
      <c r="M110" s="82"/>
    </row>
    <row r="111" spans="1:13" ht="21.75" customHeight="1">
      <c r="A111" s="82"/>
      <c r="B111" s="71" t="s">
        <v>178</v>
      </c>
      <c r="C111" s="71"/>
      <c r="D111" s="71"/>
      <c r="E111" s="71"/>
      <c r="F111" s="80">
        <v>1</v>
      </c>
      <c r="G111" s="84" t="s">
        <v>88</v>
      </c>
      <c r="H111" s="61"/>
      <c r="I111" s="75"/>
      <c r="J111" s="76"/>
      <c r="K111" s="75"/>
      <c r="L111" s="75"/>
      <c r="M111" s="82"/>
    </row>
    <row r="112" spans="1:13" ht="21.75" customHeight="1">
      <c r="A112" s="82"/>
      <c r="B112" s="71" t="s">
        <v>179</v>
      </c>
      <c r="C112" s="71"/>
      <c r="D112" s="71"/>
      <c r="E112" s="71"/>
      <c r="F112" s="80">
        <v>4</v>
      </c>
      <c r="G112" s="84" t="s">
        <v>186</v>
      </c>
      <c r="H112" s="61"/>
      <c r="I112" s="75"/>
      <c r="J112" s="76"/>
      <c r="K112" s="75"/>
      <c r="L112" s="75"/>
      <c r="M112" s="82"/>
    </row>
    <row r="113" spans="1:13" ht="21.75" customHeight="1">
      <c r="A113" s="82"/>
      <c r="B113" s="71" t="s">
        <v>180</v>
      </c>
      <c r="C113" s="71"/>
      <c r="D113" s="71"/>
      <c r="E113" s="71"/>
      <c r="F113" s="80">
        <v>2</v>
      </c>
      <c r="G113" s="84" t="s">
        <v>87</v>
      </c>
      <c r="H113" s="61"/>
      <c r="I113" s="75"/>
      <c r="J113" s="76"/>
      <c r="K113" s="75"/>
      <c r="L113" s="75"/>
      <c r="M113" s="82"/>
    </row>
    <row r="114" spans="1:13" ht="21.75" customHeight="1">
      <c r="A114" s="82"/>
      <c r="B114" s="71" t="s">
        <v>181</v>
      </c>
      <c r="C114" s="71"/>
      <c r="D114" s="71"/>
      <c r="E114" s="71"/>
      <c r="F114" s="80">
        <v>8</v>
      </c>
      <c r="G114" s="84" t="s">
        <v>186</v>
      </c>
      <c r="H114" s="61"/>
      <c r="I114" s="75"/>
      <c r="J114" s="76"/>
      <c r="K114" s="75"/>
      <c r="L114" s="75"/>
      <c r="M114" s="82"/>
    </row>
    <row r="115" spans="1:13" ht="21.75" customHeight="1">
      <c r="A115" s="82"/>
      <c r="B115" s="71" t="s">
        <v>182</v>
      </c>
      <c r="C115" s="71"/>
      <c r="D115" s="71"/>
      <c r="E115" s="71"/>
      <c r="F115" s="80">
        <v>5</v>
      </c>
      <c r="G115" s="84" t="s">
        <v>87</v>
      </c>
      <c r="H115" s="61"/>
      <c r="I115" s="75"/>
      <c r="J115" s="76"/>
      <c r="K115" s="75"/>
      <c r="L115" s="75"/>
      <c r="M115" s="82"/>
    </row>
    <row r="116" spans="1:13" ht="21.75" customHeight="1">
      <c r="A116" s="82"/>
      <c r="B116" s="71" t="s">
        <v>183</v>
      </c>
      <c r="C116" s="71"/>
      <c r="D116" s="71"/>
      <c r="E116" s="71"/>
      <c r="F116" s="80">
        <v>8</v>
      </c>
      <c r="G116" s="84" t="s">
        <v>186</v>
      </c>
      <c r="H116" s="61"/>
      <c r="I116" s="75"/>
      <c r="J116" s="76"/>
      <c r="K116" s="75"/>
      <c r="L116" s="75"/>
      <c r="M116" s="82"/>
    </row>
    <row r="117" spans="1:13" ht="21.75" customHeight="1">
      <c r="A117" s="82"/>
      <c r="B117" s="71" t="s">
        <v>184</v>
      </c>
      <c r="C117" s="71"/>
      <c r="D117" s="71"/>
      <c r="E117" s="71"/>
      <c r="F117" s="80">
        <v>5</v>
      </c>
      <c r="G117" s="84" t="s">
        <v>87</v>
      </c>
      <c r="H117" s="61"/>
      <c r="I117" s="75"/>
      <c r="J117" s="76"/>
      <c r="K117" s="75"/>
      <c r="L117" s="75"/>
      <c r="M117" s="82"/>
    </row>
    <row r="118" spans="1:13" ht="21.75" customHeight="1">
      <c r="A118" s="82"/>
      <c r="B118" s="71"/>
      <c r="C118" s="71"/>
      <c r="D118" s="71"/>
      <c r="E118" s="71"/>
      <c r="F118" s="80"/>
      <c r="G118" s="84"/>
      <c r="H118" s="61"/>
      <c r="I118" s="75"/>
      <c r="J118" s="76"/>
      <c r="K118" s="75"/>
      <c r="L118" s="75"/>
      <c r="M118" s="82"/>
    </row>
    <row r="119" spans="1:13" ht="21.75" customHeight="1">
      <c r="A119" s="85"/>
      <c r="B119" s="331" t="s">
        <v>187</v>
      </c>
      <c r="C119" s="332"/>
      <c r="D119" s="332"/>
      <c r="E119" s="333"/>
      <c r="F119" s="86"/>
      <c r="G119" s="85"/>
      <c r="H119" s="87"/>
      <c r="I119" s="88"/>
      <c r="J119" s="88"/>
      <c r="K119" s="88"/>
      <c r="L119" s="88"/>
      <c r="M119" s="85"/>
    </row>
    <row r="120" spans="1:13" ht="21.75" customHeight="1">
      <c r="A120" s="92"/>
      <c r="B120" s="334" t="s">
        <v>197</v>
      </c>
      <c r="C120" s="335"/>
      <c r="D120" s="335"/>
      <c r="E120" s="336"/>
      <c r="F120" s="93"/>
      <c r="G120" s="92"/>
      <c r="H120" s="94"/>
      <c r="I120" s="95"/>
      <c r="J120" s="95"/>
      <c r="K120" s="95"/>
      <c r="L120" s="95"/>
      <c r="M120" s="92"/>
    </row>
    <row r="121" ht="21.75" customHeight="1">
      <c r="F121" s="59"/>
    </row>
    <row r="122" ht="21.75" customHeight="1">
      <c r="F122" s="59"/>
    </row>
    <row r="123" ht="21.75" customHeight="1">
      <c r="F123" s="59"/>
    </row>
    <row r="124" ht="21.75" customHeight="1">
      <c r="F124" s="59"/>
    </row>
    <row r="125" ht="21.75" customHeight="1">
      <c r="F125" s="59"/>
    </row>
    <row r="126" ht="21.75" customHeight="1">
      <c r="F126" s="59"/>
    </row>
    <row r="127" ht="21.75" customHeight="1">
      <c r="F127" s="59"/>
    </row>
    <row r="128" ht="21.75" customHeight="1">
      <c r="F128" s="59"/>
    </row>
    <row r="129" ht="21.75" customHeight="1">
      <c r="F129" s="59"/>
    </row>
    <row r="130" ht="21.75" customHeight="1">
      <c r="F130" s="59"/>
    </row>
  </sheetData>
  <sheetProtection/>
  <mergeCells count="15">
    <mergeCell ref="A1:M1"/>
    <mergeCell ref="M10:M11"/>
    <mergeCell ref="A10:A11"/>
    <mergeCell ref="B10:D11"/>
    <mergeCell ref="F10:F11"/>
    <mergeCell ref="B24:E24"/>
    <mergeCell ref="G10:G11"/>
    <mergeCell ref="H10:I10"/>
    <mergeCell ref="J10:K10"/>
    <mergeCell ref="B54:E54"/>
    <mergeCell ref="B90:E90"/>
    <mergeCell ref="B120:E120"/>
    <mergeCell ref="B106:E106"/>
    <mergeCell ref="B119:E119"/>
    <mergeCell ref="B22:D22"/>
  </mergeCells>
  <printOptions horizontalCentered="1"/>
  <pageMargins left="0.1968503937007874" right="0" top="0.1968503937007874" bottom="0" header="0.1968503937007874" footer="0"/>
  <pageSetup fitToHeight="0" fitToWidth="1" horizontalDpi="600" verticalDpi="600" orientation="landscape" paperSize="9" scale="87" r:id="rId1"/>
  <headerFooter>
    <oddHeader>&amp;Rป&amp;"Angsana New,ธรรมดา"&amp;12ร. 4 แผ่นที่ &amp;P / &amp;N</oddHeader>
  </headerFooter>
  <rowBreaks count="1" manualBreakCount="1">
    <brk id="2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24"/>
  <sheetViews>
    <sheetView showGridLines="0" view="pageBreakPreview" zoomScale="95" zoomScaleNormal="90" zoomScaleSheetLayoutView="95" zoomScalePageLayoutView="0" workbookViewId="0" topLeftCell="A1">
      <selection activeCell="H13" sqref="H13:M24"/>
    </sheetView>
  </sheetViews>
  <sheetFormatPr defaultColWidth="9.140625" defaultRowHeight="21.75" customHeight="1"/>
  <cols>
    <col min="1" max="1" width="6.57421875" style="57" customWidth="1"/>
    <col min="2" max="2" width="4.28125" style="57" customWidth="1"/>
    <col min="3" max="3" width="14.00390625" style="57" customWidth="1"/>
    <col min="4" max="4" width="20.8515625" style="57" customWidth="1"/>
    <col min="5" max="5" width="21.57421875" style="57" customWidth="1"/>
    <col min="6" max="6" width="11.140625" style="57" customWidth="1"/>
    <col min="7" max="7" width="7.57421875" style="57" customWidth="1"/>
    <col min="8" max="8" width="11.00390625" style="60" customWidth="1"/>
    <col min="9" max="9" width="13.421875" style="60" customWidth="1"/>
    <col min="10" max="10" width="11.140625" style="57" customWidth="1"/>
    <col min="11" max="11" width="11.421875" style="57" customWidth="1"/>
    <col min="12" max="12" width="13.00390625" style="57" customWidth="1"/>
    <col min="13" max="13" width="9.7109375" style="57" bestFit="1" customWidth="1"/>
    <col min="14" max="14" width="11.57421875" style="57" customWidth="1"/>
    <col min="15" max="15" width="3.57421875" style="57" customWidth="1"/>
    <col min="16" max="16" width="9.57421875" style="57" bestFit="1" customWidth="1"/>
    <col min="17" max="17" width="10.8515625" style="57" bestFit="1" customWidth="1"/>
    <col min="18" max="18" width="9.57421875" style="57" customWidth="1"/>
    <col min="19" max="19" width="9.57421875" style="57" bestFit="1" customWidth="1"/>
    <col min="20" max="20" width="9.57421875" style="57" customWidth="1"/>
    <col min="21" max="21" width="15.7109375" style="57" customWidth="1"/>
    <col min="22" max="22" width="66.140625" style="57" bestFit="1" customWidth="1"/>
    <col min="23" max="23" width="57.28125" style="57" bestFit="1" customWidth="1"/>
    <col min="24" max="16384" width="9.00390625" style="57" customWidth="1"/>
  </cols>
  <sheetData>
    <row r="1" spans="1:26" s="48" customFormat="1" ht="21.75" customHeight="1">
      <c r="A1" s="339" t="s">
        <v>79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13" s="48" customFormat="1" ht="21.75" customHeight="1">
      <c r="A2" s="49" t="s">
        <v>80</v>
      </c>
      <c r="B2" s="50"/>
      <c r="C2" s="50"/>
      <c r="D2" s="46" t="s">
        <v>209</v>
      </c>
      <c r="E2" s="51"/>
      <c r="F2" s="50"/>
      <c r="G2" s="50"/>
      <c r="H2" s="52"/>
      <c r="I2" s="52"/>
      <c r="J2" s="50"/>
      <c r="K2" s="50"/>
      <c r="L2" s="50"/>
      <c r="M2" s="50"/>
    </row>
    <row r="3" spans="1:13" s="48" customFormat="1" ht="21.75" customHeight="1">
      <c r="A3" s="49" t="s">
        <v>33</v>
      </c>
      <c r="B3" s="50"/>
      <c r="C3" s="53"/>
      <c r="D3" s="46" t="s">
        <v>102</v>
      </c>
      <c r="E3" s="51"/>
      <c r="F3" s="46"/>
      <c r="G3" s="50"/>
      <c r="H3" s="52"/>
      <c r="I3" s="52"/>
      <c r="J3" s="50"/>
      <c r="K3" s="50"/>
      <c r="L3" s="50"/>
      <c r="M3" s="50"/>
    </row>
    <row r="4" spans="1:13" s="48" customFormat="1" ht="21.75" customHeight="1">
      <c r="A4" s="49" t="s">
        <v>81</v>
      </c>
      <c r="B4" s="50"/>
      <c r="C4" s="53"/>
      <c r="D4" s="46" t="s">
        <v>103</v>
      </c>
      <c r="E4" s="51"/>
      <c r="F4" s="46"/>
      <c r="G4" s="50"/>
      <c r="H4" s="52"/>
      <c r="I4" s="54" t="s">
        <v>35</v>
      </c>
      <c r="J4" s="63" t="s">
        <v>104</v>
      </c>
      <c r="K4" s="50"/>
      <c r="L4" s="50"/>
      <c r="M4" s="50"/>
    </row>
    <row r="5" spans="1:13" s="48" customFormat="1" ht="21.75" customHeight="1">
      <c r="A5" s="49" t="s">
        <v>82</v>
      </c>
      <c r="B5" s="50"/>
      <c r="C5" s="53"/>
      <c r="D5" s="221" t="s">
        <v>233</v>
      </c>
      <c r="E5" s="51"/>
      <c r="F5" s="46"/>
      <c r="G5" s="50"/>
      <c r="H5" s="52"/>
      <c r="I5" s="52"/>
      <c r="J5" s="50"/>
      <c r="K5" s="50"/>
      <c r="L5" s="50"/>
      <c r="M5" s="50"/>
    </row>
    <row r="6" spans="1:13" s="48" customFormat="1" ht="21.75" customHeight="1">
      <c r="A6" s="49" t="s">
        <v>83</v>
      </c>
      <c r="B6" s="50"/>
      <c r="C6" s="53"/>
      <c r="D6" s="221" t="s">
        <v>210</v>
      </c>
      <c r="E6" s="46"/>
      <c r="F6" s="46" t="s">
        <v>84</v>
      </c>
      <c r="G6" s="50"/>
      <c r="H6" s="52"/>
      <c r="I6" s="52"/>
      <c r="J6" s="50"/>
      <c r="K6" s="50"/>
      <c r="L6" s="50"/>
      <c r="M6" s="219"/>
    </row>
    <row r="7" spans="1:13" s="48" customFormat="1" ht="21.75" customHeight="1">
      <c r="A7" s="49"/>
      <c r="B7" s="50"/>
      <c r="C7" s="53"/>
      <c r="D7" s="221" t="s">
        <v>211</v>
      </c>
      <c r="E7" s="46"/>
      <c r="F7" s="46" t="s">
        <v>85</v>
      </c>
      <c r="G7" s="50"/>
      <c r="H7" s="52"/>
      <c r="I7" s="52"/>
      <c r="J7" s="50"/>
      <c r="K7" s="50"/>
      <c r="L7" s="50"/>
      <c r="M7" s="219"/>
    </row>
    <row r="8" spans="1:13" s="48" customFormat="1" ht="21.75" customHeight="1">
      <c r="A8" s="49"/>
      <c r="B8" s="50"/>
      <c r="C8" s="53"/>
      <c r="D8" s="221" t="s">
        <v>212</v>
      </c>
      <c r="E8" s="46"/>
      <c r="F8" s="46" t="s">
        <v>85</v>
      </c>
      <c r="G8" s="50"/>
      <c r="H8" s="52"/>
      <c r="I8" s="52"/>
      <c r="J8" s="50"/>
      <c r="K8" s="50"/>
      <c r="L8" s="50"/>
      <c r="M8" s="219"/>
    </row>
    <row r="9" spans="1:13" s="48" customFormat="1" ht="21.75" customHeight="1">
      <c r="A9" s="49"/>
      <c r="B9" s="50"/>
      <c r="C9" s="53"/>
      <c r="D9" s="221" t="s">
        <v>213</v>
      </c>
      <c r="E9" s="46"/>
      <c r="F9" s="46" t="s">
        <v>86</v>
      </c>
      <c r="G9" s="50"/>
      <c r="H9" s="52"/>
      <c r="I9" s="52"/>
      <c r="J9" s="50"/>
      <c r="K9" s="50"/>
      <c r="L9" s="50"/>
      <c r="M9" s="219" t="s">
        <v>34</v>
      </c>
    </row>
    <row r="10" spans="1:26" ht="21.75" customHeight="1">
      <c r="A10" s="341" t="s">
        <v>3</v>
      </c>
      <c r="B10" s="343" t="s">
        <v>0</v>
      </c>
      <c r="C10" s="344"/>
      <c r="D10" s="344"/>
      <c r="E10" s="64"/>
      <c r="F10" s="347" t="s">
        <v>7</v>
      </c>
      <c r="G10" s="340" t="s">
        <v>1</v>
      </c>
      <c r="H10" s="349" t="s">
        <v>5</v>
      </c>
      <c r="I10" s="350"/>
      <c r="J10" s="351" t="s">
        <v>16</v>
      </c>
      <c r="K10" s="351"/>
      <c r="L10" s="65" t="s">
        <v>17</v>
      </c>
      <c r="M10" s="340" t="s">
        <v>2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21.75" customHeight="1">
      <c r="A11" s="342"/>
      <c r="B11" s="345"/>
      <c r="C11" s="346"/>
      <c r="D11" s="346"/>
      <c r="E11" s="66"/>
      <c r="F11" s="348"/>
      <c r="G11" s="340"/>
      <c r="H11" s="67" t="s">
        <v>14</v>
      </c>
      <c r="I11" s="67" t="s">
        <v>15</v>
      </c>
      <c r="J11" s="67" t="s">
        <v>14</v>
      </c>
      <c r="K11" s="67" t="s">
        <v>15</v>
      </c>
      <c r="L11" s="68" t="s">
        <v>18</v>
      </c>
      <c r="M11" s="340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5" ht="21.75" customHeight="1">
      <c r="A12" s="69">
        <v>1</v>
      </c>
      <c r="B12" s="70" t="s">
        <v>188</v>
      </c>
      <c r="C12" s="71"/>
      <c r="D12" s="71"/>
      <c r="E12" s="72"/>
      <c r="F12" s="73"/>
      <c r="G12" s="74"/>
      <c r="H12" s="75"/>
      <c r="I12" s="75"/>
      <c r="J12" s="76"/>
      <c r="K12" s="75"/>
      <c r="L12" s="75"/>
      <c r="M12" s="7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13" ht="21.75" customHeight="1">
      <c r="A13" s="78"/>
      <c r="B13" s="79" t="s">
        <v>189</v>
      </c>
      <c r="C13" s="71"/>
      <c r="D13" s="71"/>
      <c r="E13" s="71"/>
      <c r="F13" s="80">
        <v>4</v>
      </c>
      <c r="G13" s="81" t="s">
        <v>77</v>
      </c>
      <c r="H13" s="61"/>
      <c r="I13" s="75"/>
      <c r="J13" s="76"/>
      <c r="K13" s="75"/>
      <c r="L13" s="75"/>
      <c r="M13" s="82"/>
    </row>
    <row r="14" spans="1:25" ht="21.75" customHeight="1">
      <c r="A14" s="69"/>
      <c r="B14" s="83" t="s">
        <v>190</v>
      </c>
      <c r="C14" s="71"/>
      <c r="D14" s="71"/>
      <c r="E14" s="72"/>
      <c r="F14" s="73">
        <v>3</v>
      </c>
      <c r="G14" s="74" t="s">
        <v>77</v>
      </c>
      <c r="H14" s="75"/>
      <c r="I14" s="75"/>
      <c r="J14" s="76"/>
      <c r="K14" s="75"/>
      <c r="L14" s="75"/>
      <c r="M14" s="77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13" ht="21.75" customHeight="1">
      <c r="A15" s="82"/>
      <c r="B15" s="79" t="s">
        <v>191</v>
      </c>
      <c r="C15" s="71"/>
      <c r="D15" s="71"/>
      <c r="E15" s="71"/>
      <c r="F15" s="80">
        <v>2</v>
      </c>
      <c r="G15" s="81" t="s">
        <v>77</v>
      </c>
      <c r="H15" s="61"/>
      <c r="I15" s="75"/>
      <c r="J15" s="76"/>
      <c r="K15" s="75"/>
      <c r="L15" s="75"/>
      <c r="M15" s="82"/>
    </row>
    <row r="16" spans="1:25" ht="21.75" customHeight="1">
      <c r="A16" s="82"/>
      <c r="B16" s="83" t="s">
        <v>192</v>
      </c>
      <c r="C16" s="71"/>
      <c r="D16" s="71"/>
      <c r="E16" s="72"/>
      <c r="F16" s="73">
        <v>1</v>
      </c>
      <c r="G16" s="74" t="s">
        <v>77</v>
      </c>
      <c r="H16" s="75"/>
      <c r="I16" s="75"/>
      <c r="J16" s="76"/>
      <c r="K16" s="75"/>
      <c r="L16" s="75"/>
      <c r="M16" s="77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1:13" ht="21.75" customHeight="1">
      <c r="A17" s="82"/>
      <c r="B17" s="79" t="s">
        <v>193</v>
      </c>
      <c r="C17" s="71"/>
      <c r="D17" s="71"/>
      <c r="E17" s="71"/>
      <c r="F17" s="80">
        <v>16</v>
      </c>
      <c r="G17" s="81" t="s">
        <v>78</v>
      </c>
      <c r="H17" s="61"/>
      <c r="I17" s="75"/>
      <c r="J17" s="76"/>
      <c r="K17" s="75"/>
      <c r="L17" s="75"/>
      <c r="M17" s="82"/>
    </row>
    <row r="18" spans="1:25" ht="21.75" customHeight="1">
      <c r="A18" s="82"/>
      <c r="B18" s="79" t="s">
        <v>194</v>
      </c>
      <c r="C18" s="71"/>
      <c r="D18" s="71"/>
      <c r="E18" s="72"/>
      <c r="F18" s="73">
        <v>2</v>
      </c>
      <c r="G18" s="74" t="s">
        <v>88</v>
      </c>
      <c r="H18" s="75"/>
      <c r="I18" s="75"/>
      <c r="J18" s="76"/>
      <c r="K18" s="75"/>
      <c r="L18" s="75"/>
      <c r="M18" s="77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ht="21.75" customHeight="1">
      <c r="A19" s="82"/>
      <c r="B19" s="83" t="s">
        <v>195</v>
      </c>
      <c r="C19" s="71"/>
      <c r="D19" s="71"/>
      <c r="E19" s="72"/>
      <c r="F19" s="73">
        <v>3</v>
      </c>
      <c r="G19" s="74" t="s">
        <v>88</v>
      </c>
      <c r="H19" s="75"/>
      <c r="I19" s="75"/>
      <c r="J19" s="76"/>
      <c r="K19" s="75"/>
      <c r="L19" s="75"/>
      <c r="M19" s="77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1:25" ht="21.75" customHeight="1">
      <c r="A20" s="82"/>
      <c r="B20" s="83"/>
      <c r="C20" s="71"/>
      <c r="D20" s="71"/>
      <c r="E20" s="72"/>
      <c r="F20" s="73"/>
      <c r="G20" s="74"/>
      <c r="H20" s="75"/>
      <c r="I20" s="75"/>
      <c r="J20" s="76"/>
      <c r="K20" s="75"/>
      <c r="L20" s="75"/>
      <c r="M20" s="77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13" ht="21.75" customHeight="1">
      <c r="A21" s="82"/>
      <c r="B21" s="79"/>
      <c r="C21" s="71"/>
      <c r="D21" s="71"/>
      <c r="E21" s="71"/>
      <c r="F21" s="80"/>
      <c r="G21" s="81"/>
      <c r="H21" s="61"/>
      <c r="I21" s="75"/>
      <c r="J21" s="76"/>
      <c r="K21" s="75"/>
      <c r="L21" s="75"/>
      <c r="M21" s="82"/>
    </row>
    <row r="22" spans="1:13" ht="21.75" customHeight="1">
      <c r="A22" s="82"/>
      <c r="B22" s="71"/>
      <c r="C22" s="71" t="s">
        <v>29</v>
      </c>
      <c r="D22" s="71"/>
      <c r="E22" s="71"/>
      <c r="F22" s="80"/>
      <c r="G22" s="84"/>
      <c r="H22" s="61"/>
      <c r="I22" s="75"/>
      <c r="J22" s="76"/>
      <c r="K22" s="75"/>
      <c r="L22" s="75"/>
      <c r="M22" s="82"/>
    </row>
    <row r="23" spans="1:13" ht="21.75" customHeight="1">
      <c r="A23" s="82"/>
      <c r="B23" s="71"/>
      <c r="C23" s="71"/>
      <c r="D23" s="71"/>
      <c r="E23" s="71"/>
      <c r="F23" s="80"/>
      <c r="G23" s="84"/>
      <c r="H23" s="61"/>
      <c r="I23" s="75"/>
      <c r="J23" s="76"/>
      <c r="K23" s="75"/>
      <c r="L23" s="75"/>
      <c r="M23" s="82"/>
    </row>
    <row r="24" spans="1:13" ht="21.75" customHeight="1">
      <c r="A24" s="85"/>
      <c r="B24" s="328" t="s">
        <v>196</v>
      </c>
      <c r="C24" s="329"/>
      <c r="D24" s="329"/>
      <c r="E24" s="330"/>
      <c r="F24" s="86"/>
      <c r="G24" s="85"/>
      <c r="H24" s="87"/>
      <c r="I24" s="88"/>
      <c r="J24" s="88"/>
      <c r="K24" s="88"/>
      <c r="L24" s="88"/>
      <c r="M24" s="85"/>
    </row>
  </sheetData>
  <sheetProtection/>
  <mergeCells count="9">
    <mergeCell ref="B24:E24"/>
    <mergeCell ref="A1:M1"/>
    <mergeCell ref="A10:A11"/>
    <mergeCell ref="B10:D11"/>
    <mergeCell ref="F10:F11"/>
    <mergeCell ref="G10:G11"/>
    <mergeCell ref="H10:I10"/>
    <mergeCell ref="J10:K10"/>
    <mergeCell ref="M10:M11"/>
  </mergeCells>
  <printOptions horizontalCentered="1"/>
  <pageMargins left="0.1968503937007874" right="0" top="0.1968503937007874" bottom="0" header="0.1968503937007874" footer="0"/>
  <pageSetup fitToHeight="0" fitToWidth="1" horizontalDpi="600" verticalDpi="600" orientation="landscape" paperSize="9" scale="87" r:id="rId1"/>
  <headerFooter>
    <oddHeader>&amp;Rป&amp;"Angsana New,ธรรมดา"&amp;12ร. 4 แผ่นที่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kowit</dc:creator>
  <cp:keywords/>
  <dc:description/>
  <cp:lastModifiedBy>สุกัญญา เกิดไพบูลย์</cp:lastModifiedBy>
  <cp:lastPrinted>2021-11-15T04:19:41Z</cp:lastPrinted>
  <dcterms:created xsi:type="dcterms:W3CDTF">2011-08-22T05:33:39Z</dcterms:created>
  <dcterms:modified xsi:type="dcterms:W3CDTF">2021-11-26T08:52:57Z</dcterms:modified>
  <cp:category/>
  <cp:version/>
  <cp:contentType/>
  <cp:contentStatus/>
</cp:coreProperties>
</file>